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ornratM\Downloads\"/>
    </mc:Choice>
  </mc:AlternateContent>
  <bookViews>
    <workbookView xWindow="0" yWindow="0" windowWidth="23040" windowHeight="9192"/>
  </bookViews>
  <sheets>
    <sheet name="เกณฑ์" sheetId="22" r:id="rId1"/>
    <sheet name="หน้าปก" sheetId="26" r:id="rId2"/>
    <sheet name="input1" sheetId="24" r:id="rId3"/>
    <sheet name="total" sheetId="1" r:id="rId4"/>
    <sheet name="Report" sheetId="25" r:id="rId5"/>
    <sheet name="1.1" sheetId="13" r:id="rId6"/>
    <sheet name="1.2" sheetId="17" r:id="rId7"/>
    <sheet name="1.3" sheetId="16" r:id="rId8"/>
    <sheet name="2.1" sheetId="14" r:id="rId9"/>
    <sheet name="2.2" sheetId="12" r:id="rId10"/>
    <sheet name="2.3" sheetId="11" r:id="rId11"/>
    <sheet name="3.1" sheetId="20" r:id="rId12"/>
    <sheet name="3.2" sheetId="19" r:id="rId13"/>
    <sheet name="3.3" sheetId="18" r:id="rId14"/>
  </sheets>
  <definedNames>
    <definedName name="_xlnm.Print_Titles" localSheetId="3">total!$2:$4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Y35" i="24" l="1"/>
  <c r="AY36" i="24"/>
  <c r="BF22" i="24"/>
  <c r="AY7" i="24"/>
  <c r="K5" i="24"/>
  <c r="B38" i="25"/>
  <c r="C38" i="25"/>
  <c r="D38" i="25"/>
  <c r="E38" i="25"/>
  <c r="B5" i="25" l="1"/>
  <c r="A3" i="25" l="1"/>
  <c r="A3" i="1"/>
  <c r="K15" i="24"/>
  <c r="F15" i="1" s="1"/>
  <c r="F15" i="25" s="1"/>
  <c r="G15" i="25" s="1"/>
  <c r="K16" i="24"/>
  <c r="F16" i="1" s="1"/>
  <c r="F16" i="25" s="1"/>
  <c r="G16" i="25" s="1"/>
  <c r="K17" i="24"/>
  <c r="F17" i="1" s="1"/>
  <c r="F17" i="25" s="1"/>
  <c r="G17" i="25" s="1"/>
  <c r="K18" i="24"/>
  <c r="K19" i="24"/>
  <c r="F19" i="1" s="1"/>
  <c r="F19" i="25" s="1"/>
  <c r="G19" i="25" s="1"/>
  <c r="K20" i="24"/>
  <c r="F20" i="1" s="1"/>
  <c r="F20" i="25" s="1"/>
  <c r="G20" i="25" s="1"/>
  <c r="K21" i="24"/>
  <c r="F21" i="1" s="1"/>
  <c r="F21" i="25" s="1"/>
  <c r="G21" i="25" s="1"/>
  <c r="K22" i="24"/>
  <c r="F22" i="1" s="1"/>
  <c r="F22" i="25" s="1"/>
  <c r="G22" i="25" s="1"/>
  <c r="K23" i="24"/>
  <c r="K24" i="24"/>
  <c r="K25" i="24"/>
  <c r="F25" i="1" s="1"/>
  <c r="F25" i="25" s="1"/>
  <c r="G25" i="25" s="1"/>
  <c r="K26" i="24"/>
  <c r="F26" i="1" s="1"/>
  <c r="F26" i="25" s="1"/>
  <c r="G26" i="25" s="1"/>
  <c r="K27" i="24"/>
  <c r="K28" i="24"/>
  <c r="F28" i="1" s="1"/>
  <c r="F28" i="25" s="1"/>
  <c r="G28" i="25" s="1"/>
  <c r="K29" i="24"/>
  <c r="F29" i="1" s="1"/>
  <c r="F29" i="25" s="1"/>
  <c r="G29" i="25" s="1"/>
  <c r="K30" i="24"/>
  <c r="K31" i="24"/>
  <c r="K32" i="24"/>
  <c r="F32" i="1" s="1"/>
  <c r="F32" i="25" s="1"/>
  <c r="G32" i="25" s="1"/>
  <c r="K33" i="24"/>
  <c r="F33" i="1" s="1"/>
  <c r="F33" i="25" s="1"/>
  <c r="G33" i="25" s="1"/>
  <c r="K34" i="24"/>
  <c r="F34" i="1" s="1"/>
  <c r="F34" i="25" s="1"/>
  <c r="G34" i="25" s="1"/>
  <c r="K35" i="24"/>
  <c r="F35" i="1" s="1"/>
  <c r="F35" i="25" s="1"/>
  <c r="G35" i="25" s="1"/>
  <c r="K36" i="24"/>
  <c r="F36" i="1" s="1"/>
  <c r="F36" i="25" s="1"/>
  <c r="G36" i="25" s="1"/>
  <c r="K37" i="24"/>
  <c r="F37" i="1" s="1"/>
  <c r="F37" i="25" s="1"/>
  <c r="G37" i="25" s="1"/>
  <c r="K38" i="24"/>
  <c r="F38" i="1" s="1"/>
  <c r="F38" i="25" s="1"/>
  <c r="G38" i="25" s="1"/>
  <c r="K6" i="24"/>
  <c r="K7" i="24"/>
  <c r="F7" i="1" s="1"/>
  <c r="F7" i="25" s="1"/>
  <c r="G7" i="25" s="1"/>
  <c r="K8" i="24"/>
  <c r="F8" i="1" s="1"/>
  <c r="F8" i="25" s="1"/>
  <c r="G8" i="25" s="1"/>
  <c r="K9" i="24"/>
  <c r="F9" i="1" s="1"/>
  <c r="F9" i="25" s="1"/>
  <c r="G9" i="25" s="1"/>
  <c r="K10" i="24"/>
  <c r="F10" i="1" s="1"/>
  <c r="F10" i="25" s="1"/>
  <c r="G10" i="25" s="1"/>
  <c r="K11" i="24"/>
  <c r="K12" i="24"/>
  <c r="F12" i="1" s="1"/>
  <c r="F12" i="25" s="1"/>
  <c r="G12" i="25" s="1"/>
  <c r="K13" i="24"/>
  <c r="F13" i="1" s="1"/>
  <c r="F13" i="25" s="1"/>
  <c r="G13" i="25" s="1"/>
  <c r="K14" i="24"/>
  <c r="R37" i="24"/>
  <c r="Y37" i="24"/>
  <c r="H37" i="1" s="1"/>
  <c r="J37" i="25" s="1"/>
  <c r="K37" i="25" s="1"/>
  <c r="AF37" i="24"/>
  <c r="J37" i="1" s="1"/>
  <c r="L37" i="25" s="1"/>
  <c r="M37" i="25" s="1"/>
  <c r="AM37" i="24"/>
  <c r="K37" i="1" s="1"/>
  <c r="N37" i="25" s="1"/>
  <c r="O37" i="25" s="1"/>
  <c r="AT37" i="24"/>
  <c r="AY37" i="24"/>
  <c r="N37" i="1" s="1"/>
  <c r="R37" i="25" s="1"/>
  <c r="S37" i="25" s="1"/>
  <c r="BF37" i="24"/>
  <c r="O37" i="1" s="1"/>
  <c r="T37" i="25" s="1"/>
  <c r="U37" i="25" s="1"/>
  <c r="BM37" i="24"/>
  <c r="P37" i="1" s="1"/>
  <c r="V37" i="25" s="1"/>
  <c r="W37" i="25" s="1"/>
  <c r="BF33" i="24"/>
  <c r="O33" i="1" s="1"/>
  <c r="T33" i="25" s="1"/>
  <c r="U33" i="25" s="1"/>
  <c r="AY33" i="24"/>
  <c r="N33" i="1" s="1"/>
  <c r="R33" i="25" s="1"/>
  <c r="S33" i="25" s="1"/>
  <c r="F31" i="1"/>
  <c r="F31" i="25" s="1"/>
  <c r="G31" i="25" s="1"/>
  <c r="R31" i="24"/>
  <c r="G31" i="1" s="1"/>
  <c r="H31" i="25" s="1"/>
  <c r="I31" i="25" s="1"/>
  <c r="Y31" i="24"/>
  <c r="H31" i="1" s="1"/>
  <c r="J31" i="25" s="1"/>
  <c r="K31" i="25" s="1"/>
  <c r="AF31" i="24"/>
  <c r="J31" i="1" s="1"/>
  <c r="L31" i="25" s="1"/>
  <c r="M31" i="25" s="1"/>
  <c r="AM31" i="24"/>
  <c r="K31" i="1" s="1"/>
  <c r="N31" i="25" s="1"/>
  <c r="O31" i="25" s="1"/>
  <c r="AT31" i="24"/>
  <c r="L31" i="1" s="1"/>
  <c r="P31" i="25" s="1"/>
  <c r="Q31" i="25" s="1"/>
  <c r="AY31" i="24"/>
  <c r="N31" i="1" s="1"/>
  <c r="R31" i="25" s="1"/>
  <c r="S31" i="25" s="1"/>
  <c r="BF31" i="24"/>
  <c r="O31" i="1" s="1"/>
  <c r="T31" i="25" s="1"/>
  <c r="U31" i="25" s="1"/>
  <c r="BM31" i="24"/>
  <c r="P31" i="1" s="1"/>
  <c r="V31" i="25" s="1"/>
  <c r="W31" i="25" s="1"/>
  <c r="R32" i="24"/>
  <c r="G32" i="1" s="1"/>
  <c r="H32" i="25" s="1"/>
  <c r="I32" i="25" s="1"/>
  <c r="Y32" i="24"/>
  <c r="H32" i="1" s="1"/>
  <c r="J32" i="25" s="1"/>
  <c r="K32" i="25" s="1"/>
  <c r="AF32" i="24"/>
  <c r="J32" i="1" s="1"/>
  <c r="L32" i="25" s="1"/>
  <c r="M32" i="25" s="1"/>
  <c r="AM32" i="24"/>
  <c r="K32" i="1" s="1"/>
  <c r="N32" i="25" s="1"/>
  <c r="O32" i="25" s="1"/>
  <c r="AT32" i="24"/>
  <c r="L32" i="1" s="1"/>
  <c r="P32" i="25" s="1"/>
  <c r="Q32" i="25" s="1"/>
  <c r="AY32" i="24"/>
  <c r="N32" i="1" s="1"/>
  <c r="R32" i="25" s="1"/>
  <c r="S32" i="25" s="1"/>
  <c r="BF32" i="24"/>
  <c r="O32" i="1" s="1"/>
  <c r="T32" i="25" s="1"/>
  <c r="U32" i="25" s="1"/>
  <c r="BM32" i="24"/>
  <c r="P32" i="1" s="1"/>
  <c r="V32" i="25" s="1"/>
  <c r="W32" i="25" s="1"/>
  <c r="AY30" i="24"/>
  <c r="N30" i="1" s="1"/>
  <c r="R30" i="25" s="1"/>
  <c r="S30" i="25" s="1"/>
  <c r="BM29" i="24"/>
  <c r="P29" i="1" s="1"/>
  <c r="V29" i="25" s="1"/>
  <c r="W29" i="25" s="1"/>
  <c r="AY29" i="24"/>
  <c r="N29" i="1" s="1"/>
  <c r="R29" i="25" s="1"/>
  <c r="S29" i="25" s="1"/>
  <c r="AF29" i="24"/>
  <c r="AF30" i="24"/>
  <c r="BM26" i="24"/>
  <c r="P26" i="1" s="1"/>
  <c r="V26" i="25" s="1"/>
  <c r="W26" i="25" s="1"/>
  <c r="AT25" i="24"/>
  <c r="L25" i="1" s="1"/>
  <c r="P25" i="25" s="1"/>
  <c r="Q25" i="25" s="1"/>
  <c r="F23" i="1"/>
  <c r="F23" i="25" s="1"/>
  <c r="G23" i="25" s="1"/>
  <c r="R23" i="24"/>
  <c r="G23" i="1" s="1"/>
  <c r="H23" i="25" s="1"/>
  <c r="I23" i="25" s="1"/>
  <c r="Y23" i="24"/>
  <c r="H23" i="1" s="1"/>
  <c r="J23" i="25" s="1"/>
  <c r="K23" i="25" s="1"/>
  <c r="AF23" i="24"/>
  <c r="J23" i="1" s="1"/>
  <c r="L23" i="25" s="1"/>
  <c r="M23" i="25" s="1"/>
  <c r="AM23" i="24"/>
  <c r="K23" i="1" s="1"/>
  <c r="N23" i="25" s="1"/>
  <c r="O23" i="25" s="1"/>
  <c r="AT23" i="24"/>
  <c r="L23" i="1" s="1"/>
  <c r="P23" i="25" s="1"/>
  <c r="Q23" i="25" s="1"/>
  <c r="AY23" i="24"/>
  <c r="N23" i="1" s="1"/>
  <c r="R23" i="25" s="1"/>
  <c r="S23" i="25" s="1"/>
  <c r="BF23" i="24"/>
  <c r="O23" i="1" s="1"/>
  <c r="T23" i="25" s="1"/>
  <c r="U23" i="25" s="1"/>
  <c r="BM23" i="24"/>
  <c r="P23" i="1" s="1"/>
  <c r="V23" i="25" s="1"/>
  <c r="W23" i="25" s="1"/>
  <c r="R19" i="24"/>
  <c r="G19" i="1" s="1"/>
  <c r="H19" i="25" s="1"/>
  <c r="I19" i="25" s="1"/>
  <c r="Y19" i="24"/>
  <c r="H19" i="1" s="1"/>
  <c r="J19" i="25" s="1"/>
  <c r="K19" i="25" s="1"/>
  <c r="AF19" i="24"/>
  <c r="J19" i="1" s="1"/>
  <c r="L19" i="25" s="1"/>
  <c r="M19" i="25" s="1"/>
  <c r="AM19" i="24"/>
  <c r="K19" i="1" s="1"/>
  <c r="N19" i="25" s="1"/>
  <c r="O19" i="25" s="1"/>
  <c r="AT19" i="24"/>
  <c r="L19" i="1" s="1"/>
  <c r="P19" i="25" s="1"/>
  <c r="Q19" i="25" s="1"/>
  <c r="AY19" i="24"/>
  <c r="N19" i="1" s="1"/>
  <c r="R19" i="25" s="1"/>
  <c r="S19" i="25" s="1"/>
  <c r="BF19" i="24"/>
  <c r="O19" i="1" s="1"/>
  <c r="T19" i="25" s="1"/>
  <c r="U19" i="25" s="1"/>
  <c r="BM19" i="24"/>
  <c r="P19" i="1" s="1"/>
  <c r="V19" i="25" s="1"/>
  <c r="W19" i="25" s="1"/>
  <c r="AM16" i="24"/>
  <c r="AM17" i="24"/>
  <c r="K17" i="1" s="1"/>
  <c r="N17" i="25" s="1"/>
  <c r="O17" i="25" s="1"/>
  <c r="AY15" i="24"/>
  <c r="N15" i="1" s="1"/>
  <c r="R15" i="25" s="1"/>
  <c r="S15" i="25" s="1"/>
  <c r="AY13" i="24"/>
  <c r="N13" i="1" s="1"/>
  <c r="R13" i="25" s="1"/>
  <c r="S13" i="25" s="1"/>
  <c r="Y13" i="24"/>
  <c r="H13" i="1" s="1"/>
  <c r="J13" i="25" s="1"/>
  <c r="K13" i="25" s="1"/>
  <c r="AY12" i="24"/>
  <c r="N12" i="1" s="1"/>
  <c r="R12" i="25" s="1"/>
  <c r="S12" i="25" s="1"/>
  <c r="AT12" i="24"/>
  <c r="L12" i="1" s="1"/>
  <c r="P12" i="25" s="1"/>
  <c r="Q12" i="25" s="1"/>
  <c r="R12" i="24"/>
  <c r="G12" i="1" s="1"/>
  <c r="H12" i="25" s="1"/>
  <c r="I12" i="25" s="1"/>
  <c r="BF11" i="24"/>
  <c r="O11" i="1" s="1"/>
  <c r="T11" i="25" s="1"/>
  <c r="U11" i="25" s="1"/>
  <c r="BF12" i="24"/>
  <c r="O12" i="1" s="1"/>
  <c r="T12" i="25" s="1"/>
  <c r="U12" i="25" s="1"/>
  <c r="BF13" i="24"/>
  <c r="O13" i="1" s="1"/>
  <c r="T13" i="25" s="1"/>
  <c r="U13" i="25" s="1"/>
  <c r="BF14" i="24"/>
  <c r="O14" i="1" s="1"/>
  <c r="T14" i="25" s="1"/>
  <c r="U14" i="25" s="1"/>
  <c r="BF15" i="24"/>
  <c r="O15" i="1" s="1"/>
  <c r="T15" i="25" s="1"/>
  <c r="U15" i="25" s="1"/>
  <c r="BF16" i="24"/>
  <c r="O16" i="1" s="1"/>
  <c r="T16" i="25" s="1"/>
  <c r="U16" i="25" s="1"/>
  <c r="AY11" i="24"/>
  <c r="N11" i="1" s="1"/>
  <c r="R11" i="25" s="1"/>
  <c r="S11" i="25" s="1"/>
  <c r="BF10" i="24"/>
  <c r="O10" i="1" s="1"/>
  <c r="T10" i="25" s="1"/>
  <c r="U10" i="25" s="1"/>
  <c r="AY10" i="24"/>
  <c r="N10" i="1" s="1"/>
  <c r="R10" i="25" s="1"/>
  <c r="S10" i="25" s="1"/>
  <c r="AF10" i="24"/>
  <c r="J10" i="1" s="1"/>
  <c r="L10" i="25" s="1"/>
  <c r="M10" i="25" s="1"/>
  <c r="R9" i="24"/>
  <c r="G9" i="1" s="1"/>
  <c r="H9" i="25" s="1"/>
  <c r="I9" i="25" s="1"/>
  <c r="Y9" i="24"/>
  <c r="H9" i="1" s="1"/>
  <c r="J9" i="25" s="1"/>
  <c r="K9" i="25" s="1"/>
  <c r="AF9" i="24"/>
  <c r="J9" i="1" s="1"/>
  <c r="L9" i="25" s="1"/>
  <c r="M9" i="25" s="1"/>
  <c r="AM9" i="24"/>
  <c r="K9" i="1" s="1"/>
  <c r="N9" i="25" s="1"/>
  <c r="O9" i="25" s="1"/>
  <c r="AT9" i="24"/>
  <c r="L9" i="1" s="1"/>
  <c r="P9" i="25" s="1"/>
  <c r="Q9" i="25" s="1"/>
  <c r="AY9" i="24"/>
  <c r="N9" i="1" s="1"/>
  <c r="R9" i="25" s="1"/>
  <c r="S9" i="25" s="1"/>
  <c r="BF9" i="24"/>
  <c r="O9" i="1" s="1"/>
  <c r="T9" i="25" s="1"/>
  <c r="U9" i="25" s="1"/>
  <c r="BM9" i="24"/>
  <c r="P9" i="1" s="1"/>
  <c r="V9" i="25" s="1"/>
  <c r="W9" i="25" s="1"/>
  <c r="AF8" i="24"/>
  <c r="J8" i="1" s="1"/>
  <c r="L8" i="25" s="1"/>
  <c r="M8" i="25" s="1"/>
  <c r="BF6" i="24"/>
  <c r="O6" i="1" s="1"/>
  <c r="T6" i="25" s="1"/>
  <c r="U6" i="25" s="1"/>
  <c r="AM5" i="24"/>
  <c r="K5" i="1" s="1"/>
  <c r="N5" i="25" s="1"/>
  <c r="O5" i="25" s="1"/>
  <c r="BM34" i="24"/>
  <c r="P34" i="1" s="1"/>
  <c r="V34" i="25" s="1"/>
  <c r="W34" i="25" s="1"/>
  <c r="BF34" i="24"/>
  <c r="O34" i="1" s="1"/>
  <c r="T34" i="25" s="1"/>
  <c r="U34" i="25" s="1"/>
  <c r="AY34" i="24"/>
  <c r="N34" i="1" s="1"/>
  <c r="R34" i="25" s="1"/>
  <c r="S34" i="25" s="1"/>
  <c r="AT34" i="24"/>
  <c r="L34" i="1" s="1"/>
  <c r="P34" i="25" s="1"/>
  <c r="Q34" i="25" s="1"/>
  <c r="AM34" i="24"/>
  <c r="K34" i="1" s="1"/>
  <c r="N34" i="25" s="1"/>
  <c r="O34" i="25" s="1"/>
  <c r="AF34" i="24"/>
  <c r="J34" i="1" s="1"/>
  <c r="L34" i="25" s="1"/>
  <c r="M34" i="25" s="1"/>
  <c r="Y34" i="24"/>
  <c r="H34" i="1" s="1"/>
  <c r="J34" i="25" s="1"/>
  <c r="K34" i="25" s="1"/>
  <c r="R34" i="24"/>
  <c r="G34" i="1" s="1"/>
  <c r="H34" i="25" s="1"/>
  <c r="I34" i="25" s="1"/>
  <c r="BF29" i="24"/>
  <c r="O29" i="1" s="1"/>
  <c r="T29" i="25" s="1"/>
  <c r="U29" i="25" s="1"/>
  <c r="AT29" i="24"/>
  <c r="L29" i="1" s="1"/>
  <c r="P29" i="25" s="1"/>
  <c r="Q29" i="25" s="1"/>
  <c r="AM29" i="24"/>
  <c r="K29" i="1" s="1"/>
  <c r="N29" i="25" s="1"/>
  <c r="O29" i="25" s="1"/>
  <c r="Y29" i="24"/>
  <c r="H29" i="1" s="1"/>
  <c r="J29" i="25" s="1"/>
  <c r="K29" i="25" s="1"/>
  <c r="R29" i="24"/>
  <c r="G29" i="1" s="1"/>
  <c r="H29" i="25" s="1"/>
  <c r="I29" i="25" s="1"/>
  <c r="BF26" i="24"/>
  <c r="O26" i="1" s="1"/>
  <c r="T26" i="25" s="1"/>
  <c r="U26" i="25" s="1"/>
  <c r="AY26" i="24"/>
  <c r="N26" i="1" s="1"/>
  <c r="R26" i="25" s="1"/>
  <c r="S26" i="25" s="1"/>
  <c r="AT26" i="24"/>
  <c r="L26" i="1" s="1"/>
  <c r="P26" i="25" s="1"/>
  <c r="Q26" i="25" s="1"/>
  <c r="AM26" i="24"/>
  <c r="K26" i="1" s="1"/>
  <c r="N26" i="25" s="1"/>
  <c r="O26" i="25" s="1"/>
  <c r="AF26" i="24"/>
  <c r="J26" i="1" s="1"/>
  <c r="L26" i="25" s="1"/>
  <c r="M26" i="25" s="1"/>
  <c r="Y26" i="24"/>
  <c r="H26" i="1" s="1"/>
  <c r="J26" i="25" s="1"/>
  <c r="K26" i="25" s="1"/>
  <c r="R26" i="24"/>
  <c r="G26" i="1" s="1"/>
  <c r="H26" i="25" s="1"/>
  <c r="I26" i="25" s="1"/>
  <c r="BM17" i="24"/>
  <c r="P17" i="1" s="1"/>
  <c r="V17" i="25" s="1"/>
  <c r="W17" i="25" s="1"/>
  <c r="BF17" i="24"/>
  <c r="O17" i="1" s="1"/>
  <c r="T17" i="25" s="1"/>
  <c r="U17" i="25" s="1"/>
  <c r="AY17" i="24"/>
  <c r="N17" i="1" s="1"/>
  <c r="R17" i="25" s="1"/>
  <c r="S17" i="25" s="1"/>
  <c r="AT17" i="24"/>
  <c r="L17" i="1" s="1"/>
  <c r="P17" i="25" s="1"/>
  <c r="Q17" i="25" s="1"/>
  <c r="AF17" i="24"/>
  <c r="J17" i="1" s="1"/>
  <c r="L17" i="25" s="1"/>
  <c r="M17" i="25" s="1"/>
  <c r="Y17" i="24"/>
  <c r="H17" i="1" s="1"/>
  <c r="J17" i="25" s="1"/>
  <c r="K17" i="25" s="1"/>
  <c r="R17" i="24"/>
  <c r="G17" i="1" s="1"/>
  <c r="H17" i="25" s="1"/>
  <c r="I17" i="25" s="1"/>
  <c r="BM16" i="24"/>
  <c r="P16" i="1" s="1"/>
  <c r="V16" i="25" s="1"/>
  <c r="W16" i="25" s="1"/>
  <c r="AY16" i="24"/>
  <c r="N16" i="1" s="1"/>
  <c r="R16" i="25" s="1"/>
  <c r="S16" i="25" s="1"/>
  <c r="AT16" i="24"/>
  <c r="L16" i="1" s="1"/>
  <c r="P16" i="25" s="1"/>
  <c r="Q16" i="25" s="1"/>
  <c r="K16" i="1"/>
  <c r="N16" i="25" s="1"/>
  <c r="O16" i="25" s="1"/>
  <c r="AF16" i="24"/>
  <c r="J16" i="1" s="1"/>
  <c r="L16" i="25" s="1"/>
  <c r="M16" i="25" s="1"/>
  <c r="Y16" i="24"/>
  <c r="H16" i="1" s="1"/>
  <c r="J16" i="25" s="1"/>
  <c r="K16" i="25" s="1"/>
  <c r="R16" i="24"/>
  <c r="G16" i="1" s="1"/>
  <c r="H16" i="25" s="1"/>
  <c r="I16" i="25" s="1"/>
  <c r="BM10" i="24"/>
  <c r="P10" i="1" s="1"/>
  <c r="V10" i="25" s="1"/>
  <c r="W10" i="25" s="1"/>
  <c r="AM10" i="24"/>
  <c r="K10" i="1" s="1"/>
  <c r="N10" i="25" s="1"/>
  <c r="O10" i="25" s="1"/>
  <c r="Y10" i="24"/>
  <c r="H10" i="1" s="1"/>
  <c r="J10" i="25" s="1"/>
  <c r="K10" i="25" s="1"/>
  <c r="R10" i="24"/>
  <c r="G10" i="1" s="1"/>
  <c r="H10" i="25" s="1"/>
  <c r="I10" i="25" s="1"/>
  <c r="R6" i="24"/>
  <c r="G6" i="1" s="1"/>
  <c r="H6" i="25" s="1"/>
  <c r="I6" i="25" s="1"/>
  <c r="AY28" i="24"/>
  <c r="N28" i="1" s="1"/>
  <c r="R28" i="25" s="1"/>
  <c r="S28" i="25" s="1"/>
  <c r="AM14" i="24"/>
  <c r="K14" i="1" s="1"/>
  <c r="N14" i="25" s="1"/>
  <c r="O14" i="25" s="1"/>
  <c r="BM5" i="24"/>
  <c r="P5" i="1" s="1"/>
  <c r="V5" i="25" s="1"/>
  <c r="W5" i="25" s="1"/>
  <c r="BM6" i="24"/>
  <c r="P6" i="1" s="1"/>
  <c r="V6" i="25" s="1"/>
  <c r="W6" i="25" s="1"/>
  <c r="BM7" i="24"/>
  <c r="P7" i="1" s="1"/>
  <c r="V7" i="25" s="1"/>
  <c r="W7" i="25" s="1"/>
  <c r="BF5" i="24"/>
  <c r="O5" i="1" s="1"/>
  <c r="T5" i="25" s="1"/>
  <c r="U5" i="25" s="1"/>
  <c r="BF7" i="24"/>
  <c r="O7" i="1" s="1"/>
  <c r="T7" i="25" s="1"/>
  <c r="U7" i="25" s="1"/>
  <c r="AY5" i="24"/>
  <c r="N5" i="1" s="1"/>
  <c r="R5" i="25" s="1"/>
  <c r="S5" i="25" s="1"/>
  <c r="AY6" i="24"/>
  <c r="N6" i="1" s="1"/>
  <c r="R6" i="25" s="1"/>
  <c r="S6" i="25" s="1"/>
  <c r="N7" i="1"/>
  <c r="R7" i="25" s="1"/>
  <c r="S7" i="25" s="1"/>
  <c r="AM6" i="24"/>
  <c r="K6" i="1" s="1"/>
  <c r="N6" i="25" s="1"/>
  <c r="O6" i="25" s="1"/>
  <c r="AM7" i="24"/>
  <c r="K7" i="1" s="1"/>
  <c r="N7" i="25" s="1"/>
  <c r="O7" i="25" s="1"/>
  <c r="AF5" i="24"/>
  <c r="J5" i="1" s="1"/>
  <c r="L5" i="25" s="1"/>
  <c r="M5" i="25" s="1"/>
  <c r="AF6" i="24"/>
  <c r="J6" i="1" s="1"/>
  <c r="L6" i="25" s="1"/>
  <c r="M6" i="25" s="1"/>
  <c r="AF7" i="24"/>
  <c r="J7" i="1" s="1"/>
  <c r="L7" i="25" s="1"/>
  <c r="M7" i="25" s="1"/>
  <c r="Y5" i="24"/>
  <c r="H5" i="1" s="1"/>
  <c r="J5" i="25" s="1"/>
  <c r="K5" i="25" s="1"/>
  <c r="Y6" i="24"/>
  <c r="H6" i="1" s="1"/>
  <c r="J6" i="25" s="1"/>
  <c r="K6" i="25" s="1"/>
  <c r="Y7" i="24"/>
  <c r="H7" i="1" s="1"/>
  <c r="J7" i="25" s="1"/>
  <c r="K7" i="25" s="1"/>
  <c r="R5" i="24"/>
  <c r="G5" i="1" s="1"/>
  <c r="H5" i="25" s="1"/>
  <c r="I5" i="25" s="1"/>
  <c r="R7" i="24"/>
  <c r="G7" i="1" s="1"/>
  <c r="H7" i="25" s="1"/>
  <c r="I7" i="25" s="1"/>
  <c r="F5" i="1"/>
  <c r="F5" i="25" s="1"/>
  <c r="G5" i="25" s="1"/>
  <c r="F6" i="1"/>
  <c r="F6" i="25" s="1"/>
  <c r="G6" i="25" s="1"/>
  <c r="AT5" i="24"/>
  <c r="L5" i="1" s="1"/>
  <c r="P5" i="25" s="1"/>
  <c r="Q5" i="25" s="1"/>
  <c r="AT6" i="24"/>
  <c r="L6" i="1" s="1"/>
  <c r="P6" i="25" s="1"/>
  <c r="Q6" i="25" s="1"/>
  <c r="AT7" i="24"/>
  <c r="L7" i="1" s="1"/>
  <c r="P7" i="25" s="1"/>
  <c r="Q7" i="25" s="1"/>
  <c r="AT8" i="24"/>
  <c r="L8" i="1" s="1"/>
  <c r="P8" i="25" s="1"/>
  <c r="Q8" i="25" s="1"/>
  <c r="AT10" i="24"/>
  <c r="L10" i="1" s="1"/>
  <c r="P10" i="25" s="1"/>
  <c r="Q10" i="25" s="1"/>
  <c r="AT11" i="24"/>
  <c r="L11" i="1" s="1"/>
  <c r="P11" i="25" s="1"/>
  <c r="Q11" i="25" s="1"/>
  <c r="B31" i="25"/>
  <c r="B32" i="25"/>
  <c r="B33" i="25"/>
  <c r="B34" i="25"/>
  <c r="B35" i="25"/>
  <c r="B36" i="25"/>
  <c r="B37" i="25"/>
  <c r="B23" i="25"/>
  <c r="B24" i="25"/>
  <c r="B25" i="25"/>
  <c r="B26" i="25"/>
  <c r="B27" i="25"/>
  <c r="B28" i="25"/>
  <c r="B29" i="25"/>
  <c r="B30" i="25"/>
  <c r="B17" i="25"/>
  <c r="B18" i="25"/>
  <c r="B19" i="25"/>
  <c r="B20" i="25"/>
  <c r="B21" i="25"/>
  <c r="B22" i="25"/>
  <c r="B7" i="25"/>
  <c r="B8" i="25"/>
  <c r="B9" i="25"/>
  <c r="B10" i="25"/>
  <c r="B11" i="25"/>
  <c r="B12" i="25"/>
  <c r="B13" i="25"/>
  <c r="B14" i="25"/>
  <c r="B15" i="25"/>
  <c r="B16" i="25"/>
  <c r="B6" i="25"/>
  <c r="C5" i="25"/>
  <c r="D5" i="25"/>
  <c r="E5" i="25"/>
  <c r="C6" i="25"/>
  <c r="D6" i="25"/>
  <c r="E6" i="25"/>
  <c r="C7" i="25"/>
  <c r="D7" i="25"/>
  <c r="E7" i="25"/>
  <c r="C8" i="25"/>
  <c r="D8" i="25"/>
  <c r="E8" i="25"/>
  <c r="C9" i="25"/>
  <c r="D9" i="25"/>
  <c r="E9" i="25"/>
  <c r="C10" i="25"/>
  <c r="D10" i="25"/>
  <c r="E10" i="25"/>
  <c r="C11" i="25"/>
  <c r="D11" i="25"/>
  <c r="E11" i="25"/>
  <c r="C12" i="25"/>
  <c r="D12" i="25"/>
  <c r="E12" i="25"/>
  <c r="C13" i="25"/>
  <c r="D13" i="25"/>
  <c r="E13" i="25"/>
  <c r="C14" i="25"/>
  <c r="D14" i="25"/>
  <c r="E14" i="25"/>
  <c r="C15" i="25"/>
  <c r="D15" i="25"/>
  <c r="E15" i="25"/>
  <c r="C16" i="25"/>
  <c r="D16" i="25"/>
  <c r="E16" i="25"/>
  <c r="C17" i="25"/>
  <c r="D17" i="25"/>
  <c r="E17" i="25"/>
  <c r="C18" i="25"/>
  <c r="D18" i="25"/>
  <c r="E18" i="25"/>
  <c r="C19" i="25"/>
  <c r="D19" i="25"/>
  <c r="E19" i="25"/>
  <c r="C20" i="25"/>
  <c r="D20" i="25"/>
  <c r="E20" i="25"/>
  <c r="C21" i="25"/>
  <c r="D21" i="25"/>
  <c r="E21" i="25"/>
  <c r="C22" i="25"/>
  <c r="D22" i="25"/>
  <c r="E22" i="25"/>
  <c r="C23" i="25"/>
  <c r="D23" i="25"/>
  <c r="E23" i="25"/>
  <c r="C24" i="25"/>
  <c r="D24" i="25"/>
  <c r="E24" i="25"/>
  <c r="C25" i="25"/>
  <c r="D25" i="25"/>
  <c r="E25" i="25"/>
  <c r="C26" i="25"/>
  <c r="D26" i="25"/>
  <c r="E26" i="25"/>
  <c r="C27" i="25"/>
  <c r="D27" i="25"/>
  <c r="E27" i="25"/>
  <c r="C28" i="25"/>
  <c r="D28" i="25"/>
  <c r="E28" i="25"/>
  <c r="C29" i="25"/>
  <c r="D29" i="25"/>
  <c r="E29" i="25"/>
  <c r="C30" i="25"/>
  <c r="D30" i="25"/>
  <c r="E30" i="25"/>
  <c r="C31" i="25"/>
  <c r="D31" i="25"/>
  <c r="E31" i="25"/>
  <c r="C32" i="25"/>
  <c r="D32" i="25"/>
  <c r="E32" i="25"/>
  <c r="C33" i="25"/>
  <c r="D33" i="25"/>
  <c r="E33" i="25"/>
  <c r="C34" i="25"/>
  <c r="D34" i="25"/>
  <c r="E34" i="25"/>
  <c r="C35" i="25"/>
  <c r="D35" i="25"/>
  <c r="E35" i="25"/>
  <c r="C36" i="25"/>
  <c r="D36" i="25"/>
  <c r="E36" i="25"/>
  <c r="C37" i="25"/>
  <c r="D37" i="25"/>
  <c r="E37" i="25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E38" i="1"/>
  <c r="R8" i="24"/>
  <c r="G8" i="1" s="1"/>
  <c r="H8" i="25" s="1"/>
  <c r="I8" i="25" s="1"/>
  <c r="Y8" i="24"/>
  <c r="H8" i="1" s="1"/>
  <c r="J8" i="25" s="1"/>
  <c r="K8" i="25" s="1"/>
  <c r="AM8" i="24"/>
  <c r="K8" i="1" s="1"/>
  <c r="N8" i="25" s="1"/>
  <c r="O8" i="25" s="1"/>
  <c r="AY8" i="24"/>
  <c r="N8" i="1" s="1"/>
  <c r="R8" i="25" s="1"/>
  <c r="S8" i="25" s="1"/>
  <c r="BF8" i="24"/>
  <c r="O8" i="1" s="1"/>
  <c r="T8" i="25" s="1"/>
  <c r="U8" i="25" s="1"/>
  <c r="BM8" i="24"/>
  <c r="P8" i="1" s="1"/>
  <c r="V8" i="25" s="1"/>
  <c r="W8" i="25" s="1"/>
  <c r="F11" i="1"/>
  <c r="F11" i="25" s="1"/>
  <c r="G11" i="25" s="1"/>
  <c r="R11" i="24"/>
  <c r="G11" i="1" s="1"/>
  <c r="H11" i="25" s="1"/>
  <c r="I11" i="25" s="1"/>
  <c r="Y11" i="24"/>
  <c r="H11" i="1" s="1"/>
  <c r="J11" i="25" s="1"/>
  <c r="K11" i="25" s="1"/>
  <c r="AF11" i="24"/>
  <c r="J11" i="1" s="1"/>
  <c r="L11" i="25" s="1"/>
  <c r="M11" i="25" s="1"/>
  <c r="AM11" i="24"/>
  <c r="K11" i="1" s="1"/>
  <c r="N11" i="25" s="1"/>
  <c r="O11" i="25" s="1"/>
  <c r="BM11" i="24"/>
  <c r="P11" i="1" s="1"/>
  <c r="V11" i="25" s="1"/>
  <c r="W11" i="25" s="1"/>
  <c r="Y12" i="24"/>
  <c r="H12" i="1" s="1"/>
  <c r="J12" i="25" s="1"/>
  <c r="K12" i="25" s="1"/>
  <c r="AF12" i="24"/>
  <c r="J12" i="1" s="1"/>
  <c r="L12" i="25" s="1"/>
  <c r="M12" i="25" s="1"/>
  <c r="AM12" i="24"/>
  <c r="K12" i="1" s="1"/>
  <c r="N12" i="25" s="1"/>
  <c r="O12" i="25" s="1"/>
  <c r="BM12" i="24"/>
  <c r="P12" i="1" s="1"/>
  <c r="V12" i="25" s="1"/>
  <c r="W12" i="25" s="1"/>
  <c r="R13" i="24"/>
  <c r="G13" i="1" s="1"/>
  <c r="H13" i="25" s="1"/>
  <c r="I13" i="25" s="1"/>
  <c r="AF13" i="24"/>
  <c r="J13" i="1" s="1"/>
  <c r="L13" i="25" s="1"/>
  <c r="M13" i="25" s="1"/>
  <c r="AM13" i="24"/>
  <c r="K13" i="1" s="1"/>
  <c r="N13" i="25" s="1"/>
  <c r="O13" i="25" s="1"/>
  <c r="AT13" i="24"/>
  <c r="L13" i="1" s="1"/>
  <c r="P13" i="25" s="1"/>
  <c r="Q13" i="25" s="1"/>
  <c r="BM13" i="24"/>
  <c r="P13" i="1" s="1"/>
  <c r="V13" i="25" s="1"/>
  <c r="W13" i="25" s="1"/>
  <c r="F14" i="1"/>
  <c r="F14" i="25" s="1"/>
  <c r="G14" i="25" s="1"/>
  <c r="R14" i="24"/>
  <c r="G14" i="1" s="1"/>
  <c r="H14" i="25" s="1"/>
  <c r="I14" i="25" s="1"/>
  <c r="Y14" i="24"/>
  <c r="H14" i="1" s="1"/>
  <c r="J14" i="25" s="1"/>
  <c r="K14" i="25" s="1"/>
  <c r="AF14" i="24"/>
  <c r="J14" i="1" s="1"/>
  <c r="L14" i="25" s="1"/>
  <c r="M14" i="25" s="1"/>
  <c r="AT14" i="24"/>
  <c r="L14" i="1" s="1"/>
  <c r="P14" i="25" s="1"/>
  <c r="Q14" i="25" s="1"/>
  <c r="AY14" i="24"/>
  <c r="N14" i="1" s="1"/>
  <c r="R14" i="25" s="1"/>
  <c r="S14" i="25" s="1"/>
  <c r="BM14" i="24"/>
  <c r="P14" i="1" s="1"/>
  <c r="V14" i="25" s="1"/>
  <c r="W14" i="25" s="1"/>
  <c r="R15" i="24"/>
  <c r="G15" i="1" s="1"/>
  <c r="H15" i="25" s="1"/>
  <c r="I15" i="25" s="1"/>
  <c r="Y15" i="24"/>
  <c r="H15" i="1" s="1"/>
  <c r="J15" i="25" s="1"/>
  <c r="K15" i="25" s="1"/>
  <c r="AF15" i="24"/>
  <c r="J15" i="1" s="1"/>
  <c r="L15" i="25" s="1"/>
  <c r="M15" i="25" s="1"/>
  <c r="AM15" i="24"/>
  <c r="K15" i="1" s="1"/>
  <c r="N15" i="25" s="1"/>
  <c r="O15" i="25" s="1"/>
  <c r="AT15" i="24"/>
  <c r="L15" i="1" s="1"/>
  <c r="P15" i="25" s="1"/>
  <c r="Q15" i="25" s="1"/>
  <c r="BM15" i="24"/>
  <c r="P15" i="1" s="1"/>
  <c r="V15" i="25" s="1"/>
  <c r="W15" i="25" s="1"/>
  <c r="F18" i="1"/>
  <c r="F18" i="25" s="1"/>
  <c r="G18" i="25" s="1"/>
  <c r="R18" i="24"/>
  <c r="G18" i="1" s="1"/>
  <c r="H18" i="25" s="1"/>
  <c r="I18" i="25" s="1"/>
  <c r="Y18" i="24"/>
  <c r="H18" i="1" s="1"/>
  <c r="J18" i="25" s="1"/>
  <c r="K18" i="25" s="1"/>
  <c r="AF18" i="24"/>
  <c r="J18" i="1" s="1"/>
  <c r="L18" i="25" s="1"/>
  <c r="M18" i="25" s="1"/>
  <c r="AM18" i="24"/>
  <c r="K18" i="1" s="1"/>
  <c r="N18" i="25" s="1"/>
  <c r="O18" i="25" s="1"/>
  <c r="AT18" i="24"/>
  <c r="L18" i="1" s="1"/>
  <c r="P18" i="25" s="1"/>
  <c r="Q18" i="25" s="1"/>
  <c r="AY18" i="24"/>
  <c r="N18" i="1" s="1"/>
  <c r="R18" i="25" s="1"/>
  <c r="S18" i="25" s="1"/>
  <c r="BF18" i="24"/>
  <c r="O18" i="1" s="1"/>
  <c r="T18" i="25" s="1"/>
  <c r="U18" i="25" s="1"/>
  <c r="BM18" i="24"/>
  <c r="P18" i="1" s="1"/>
  <c r="V18" i="25" s="1"/>
  <c r="W18" i="25" s="1"/>
  <c r="R20" i="24"/>
  <c r="G20" i="1" s="1"/>
  <c r="H20" i="25" s="1"/>
  <c r="I20" i="25" s="1"/>
  <c r="Y20" i="24"/>
  <c r="H20" i="1" s="1"/>
  <c r="J20" i="25" s="1"/>
  <c r="K20" i="25" s="1"/>
  <c r="AF20" i="24"/>
  <c r="J20" i="1" s="1"/>
  <c r="L20" i="25" s="1"/>
  <c r="M20" i="25" s="1"/>
  <c r="AM20" i="24"/>
  <c r="K20" i="1" s="1"/>
  <c r="N20" i="25" s="1"/>
  <c r="O20" i="25" s="1"/>
  <c r="AT20" i="24"/>
  <c r="L20" i="1" s="1"/>
  <c r="P20" i="25" s="1"/>
  <c r="Q20" i="25" s="1"/>
  <c r="AY20" i="24"/>
  <c r="N20" i="1" s="1"/>
  <c r="R20" i="25" s="1"/>
  <c r="S20" i="25" s="1"/>
  <c r="BF20" i="24"/>
  <c r="O20" i="1" s="1"/>
  <c r="T20" i="25" s="1"/>
  <c r="U20" i="25" s="1"/>
  <c r="BM20" i="24"/>
  <c r="P20" i="1" s="1"/>
  <c r="V20" i="25" s="1"/>
  <c r="W20" i="25" s="1"/>
  <c r="R21" i="24"/>
  <c r="G21" i="1" s="1"/>
  <c r="H21" i="25" s="1"/>
  <c r="I21" i="25" s="1"/>
  <c r="Y21" i="24"/>
  <c r="H21" i="1" s="1"/>
  <c r="J21" i="25" s="1"/>
  <c r="K21" i="25" s="1"/>
  <c r="AF21" i="24"/>
  <c r="J21" i="1" s="1"/>
  <c r="L21" i="25" s="1"/>
  <c r="M21" i="25" s="1"/>
  <c r="AM21" i="24"/>
  <c r="K21" i="1" s="1"/>
  <c r="N21" i="25" s="1"/>
  <c r="O21" i="25" s="1"/>
  <c r="AT21" i="24"/>
  <c r="L21" i="1" s="1"/>
  <c r="P21" i="25" s="1"/>
  <c r="Q21" i="25" s="1"/>
  <c r="AY21" i="24"/>
  <c r="N21" i="1" s="1"/>
  <c r="R21" i="25" s="1"/>
  <c r="S21" i="25" s="1"/>
  <c r="BF21" i="24"/>
  <c r="O21" i="1" s="1"/>
  <c r="T21" i="25" s="1"/>
  <c r="U21" i="25" s="1"/>
  <c r="BM21" i="24"/>
  <c r="P21" i="1" s="1"/>
  <c r="V21" i="25" s="1"/>
  <c r="W21" i="25" s="1"/>
  <c r="R22" i="24"/>
  <c r="G22" i="1" s="1"/>
  <c r="H22" i="25" s="1"/>
  <c r="I22" i="25" s="1"/>
  <c r="Y22" i="24"/>
  <c r="H22" i="1" s="1"/>
  <c r="J22" i="25" s="1"/>
  <c r="K22" i="25" s="1"/>
  <c r="AF22" i="24"/>
  <c r="J22" i="1" s="1"/>
  <c r="L22" i="25" s="1"/>
  <c r="M22" i="25" s="1"/>
  <c r="AM22" i="24"/>
  <c r="K22" i="1" s="1"/>
  <c r="N22" i="25" s="1"/>
  <c r="O22" i="25" s="1"/>
  <c r="AT22" i="24"/>
  <c r="L22" i="1" s="1"/>
  <c r="P22" i="25" s="1"/>
  <c r="Q22" i="25" s="1"/>
  <c r="AY22" i="24"/>
  <c r="N22" i="1" s="1"/>
  <c r="R22" i="25" s="1"/>
  <c r="S22" i="25" s="1"/>
  <c r="O22" i="1"/>
  <c r="T22" i="25" s="1"/>
  <c r="U22" i="25" s="1"/>
  <c r="BM22" i="24"/>
  <c r="P22" i="1" s="1"/>
  <c r="V22" i="25" s="1"/>
  <c r="W22" i="25" s="1"/>
  <c r="F24" i="1"/>
  <c r="F24" i="25" s="1"/>
  <c r="G24" i="25" s="1"/>
  <c r="R24" i="24"/>
  <c r="G24" i="1" s="1"/>
  <c r="H24" i="25" s="1"/>
  <c r="I24" i="25" s="1"/>
  <c r="Y24" i="24"/>
  <c r="H24" i="1" s="1"/>
  <c r="J24" i="25" s="1"/>
  <c r="K24" i="25" s="1"/>
  <c r="AF24" i="24"/>
  <c r="J24" i="1" s="1"/>
  <c r="L24" i="25" s="1"/>
  <c r="M24" i="25" s="1"/>
  <c r="AM24" i="24"/>
  <c r="K24" i="1" s="1"/>
  <c r="N24" i="25" s="1"/>
  <c r="O24" i="25" s="1"/>
  <c r="AT24" i="24"/>
  <c r="L24" i="1" s="1"/>
  <c r="P24" i="25" s="1"/>
  <c r="Q24" i="25" s="1"/>
  <c r="AY24" i="24"/>
  <c r="N24" i="1" s="1"/>
  <c r="R24" i="25" s="1"/>
  <c r="S24" i="25" s="1"/>
  <c r="BF24" i="24"/>
  <c r="O24" i="1" s="1"/>
  <c r="T24" i="25" s="1"/>
  <c r="U24" i="25" s="1"/>
  <c r="BM24" i="24"/>
  <c r="P24" i="1" s="1"/>
  <c r="V24" i="25" s="1"/>
  <c r="W24" i="25" s="1"/>
  <c r="R25" i="24"/>
  <c r="G25" i="1" s="1"/>
  <c r="H25" i="25" s="1"/>
  <c r="I25" i="25" s="1"/>
  <c r="Y25" i="24"/>
  <c r="H25" i="1" s="1"/>
  <c r="J25" i="25" s="1"/>
  <c r="K25" i="25" s="1"/>
  <c r="AF25" i="24"/>
  <c r="J25" i="1" s="1"/>
  <c r="L25" i="25" s="1"/>
  <c r="M25" i="25" s="1"/>
  <c r="AM25" i="24"/>
  <c r="K25" i="1" s="1"/>
  <c r="N25" i="25" s="1"/>
  <c r="O25" i="25" s="1"/>
  <c r="AY25" i="24"/>
  <c r="N25" i="1" s="1"/>
  <c r="R25" i="25" s="1"/>
  <c r="S25" i="25" s="1"/>
  <c r="BF25" i="24"/>
  <c r="O25" i="1" s="1"/>
  <c r="T25" i="25" s="1"/>
  <c r="U25" i="25" s="1"/>
  <c r="BM25" i="24"/>
  <c r="P25" i="1" s="1"/>
  <c r="V25" i="25" s="1"/>
  <c r="W25" i="25" s="1"/>
  <c r="F27" i="1"/>
  <c r="F27" i="25" s="1"/>
  <c r="G27" i="25" s="1"/>
  <c r="R27" i="24"/>
  <c r="G27" i="1" s="1"/>
  <c r="H27" i="25" s="1"/>
  <c r="I27" i="25" s="1"/>
  <c r="Y27" i="24"/>
  <c r="H27" i="1" s="1"/>
  <c r="J27" i="25" s="1"/>
  <c r="K27" i="25" s="1"/>
  <c r="AF27" i="24"/>
  <c r="J27" i="1" s="1"/>
  <c r="L27" i="25" s="1"/>
  <c r="M27" i="25" s="1"/>
  <c r="AM27" i="24"/>
  <c r="K27" i="1" s="1"/>
  <c r="N27" i="25" s="1"/>
  <c r="O27" i="25" s="1"/>
  <c r="AT27" i="24"/>
  <c r="L27" i="1" s="1"/>
  <c r="P27" i="25" s="1"/>
  <c r="Q27" i="25" s="1"/>
  <c r="AY27" i="24"/>
  <c r="N27" i="1" s="1"/>
  <c r="R27" i="25" s="1"/>
  <c r="S27" i="25" s="1"/>
  <c r="BF27" i="24"/>
  <c r="O27" i="1" s="1"/>
  <c r="T27" i="25" s="1"/>
  <c r="U27" i="25" s="1"/>
  <c r="BM27" i="24"/>
  <c r="P27" i="1" s="1"/>
  <c r="V27" i="25" s="1"/>
  <c r="W27" i="25" s="1"/>
  <c r="R28" i="24"/>
  <c r="G28" i="1" s="1"/>
  <c r="H28" i="25" s="1"/>
  <c r="I28" i="25" s="1"/>
  <c r="Y28" i="24"/>
  <c r="H28" i="1" s="1"/>
  <c r="J28" i="25" s="1"/>
  <c r="K28" i="25" s="1"/>
  <c r="AF28" i="24"/>
  <c r="J28" i="1" s="1"/>
  <c r="L28" i="25" s="1"/>
  <c r="M28" i="25" s="1"/>
  <c r="AM28" i="24"/>
  <c r="K28" i="1" s="1"/>
  <c r="N28" i="25" s="1"/>
  <c r="O28" i="25" s="1"/>
  <c r="AT28" i="24"/>
  <c r="L28" i="1" s="1"/>
  <c r="P28" i="25" s="1"/>
  <c r="Q28" i="25" s="1"/>
  <c r="BF28" i="24"/>
  <c r="O28" i="1" s="1"/>
  <c r="T28" i="25" s="1"/>
  <c r="U28" i="25" s="1"/>
  <c r="BM28" i="24"/>
  <c r="P28" i="1" s="1"/>
  <c r="V28" i="25" s="1"/>
  <c r="W28" i="25" s="1"/>
  <c r="J29" i="1"/>
  <c r="L29" i="25" s="1"/>
  <c r="M29" i="25" s="1"/>
  <c r="F30" i="1"/>
  <c r="F30" i="25" s="1"/>
  <c r="G30" i="25" s="1"/>
  <c r="R30" i="24"/>
  <c r="G30" i="1" s="1"/>
  <c r="H30" i="25" s="1"/>
  <c r="I30" i="25" s="1"/>
  <c r="Y30" i="24"/>
  <c r="H30" i="1" s="1"/>
  <c r="J30" i="25" s="1"/>
  <c r="K30" i="25" s="1"/>
  <c r="J30" i="1"/>
  <c r="L30" i="25" s="1"/>
  <c r="M30" i="25" s="1"/>
  <c r="AM30" i="24"/>
  <c r="K30" i="1" s="1"/>
  <c r="N30" i="25" s="1"/>
  <c r="O30" i="25" s="1"/>
  <c r="AT30" i="24"/>
  <c r="L30" i="1" s="1"/>
  <c r="P30" i="25" s="1"/>
  <c r="Q30" i="25" s="1"/>
  <c r="BF30" i="24"/>
  <c r="O30" i="1" s="1"/>
  <c r="T30" i="25" s="1"/>
  <c r="U30" i="25" s="1"/>
  <c r="BM30" i="24"/>
  <c r="P30" i="1" s="1"/>
  <c r="V30" i="25" s="1"/>
  <c r="W30" i="25" s="1"/>
  <c r="R33" i="24"/>
  <c r="G33" i="1" s="1"/>
  <c r="H33" i="25" s="1"/>
  <c r="I33" i="25" s="1"/>
  <c r="Y33" i="24"/>
  <c r="H33" i="1" s="1"/>
  <c r="J33" i="25" s="1"/>
  <c r="K33" i="25" s="1"/>
  <c r="AF33" i="24"/>
  <c r="J33" i="1" s="1"/>
  <c r="L33" i="25" s="1"/>
  <c r="M33" i="25" s="1"/>
  <c r="AM33" i="24"/>
  <c r="K33" i="1" s="1"/>
  <c r="N33" i="25" s="1"/>
  <c r="O33" i="25" s="1"/>
  <c r="AT33" i="24"/>
  <c r="L33" i="1" s="1"/>
  <c r="P33" i="25" s="1"/>
  <c r="Q33" i="25" s="1"/>
  <c r="BM33" i="24"/>
  <c r="P33" i="1" s="1"/>
  <c r="V33" i="25" s="1"/>
  <c r="W33" i="25" s="1"/>
  <c r="R35" i="24"/>
  <c r="G35" i="1" s="1"/>
  <c r="H35" i="25" s="1"/>
  <c r="I35" i="25" s="1"/>
  <c r="Y35" i="24"/>
  <c r="H35" i="1" s="1"/>
  <c r="J35" i="25" s="1"/>
  <c r="K35" i="25" s="1"/>
  <c r="AF35" i="24"/>
  <c r="J35" i="1" s="1"/>
  <c r="L35" i="25" s="1"/>
  <c r="M35" i="25" s="1"/>
  <c r="AM35" i="24"/>
  <c r="K35" i="1" s="1"/>
  <c r="N35" i="25" s="1"/>
  <c r="O35" i="25" s="1"/>
  <c r="AT35" i="24"/>
  <c r="L35" i="1" s="1"/>
  <c r="P35" i="25" s="1"/>
  <c r="Q35" i="25" s="1"/>
  <c r="N35" i="1"/>
  <c r="R35" i="25" s="1"/>
  <c r="S35" i="25" s="1"/>
  <c r="BF35" i="24"/>
  <c r="O35" i="1" s="1"/>
  <c r="T35" i="25" s="1"/>
  <c r="U35" i="25" s="1"/>
  <c r="BM35" i="24"/>
  <c r="P35" i="1" s="1"/>
  <c r="V35" i="25" s="1"/>
  <c r="W35" i="25" s="1"/>
  <c r="R36" i="24"/>
  <c r="G36" i="1" s="1"/>
  <c r="H36" i="25" s="1"/>
  <c r="I36" i="25" s="1"/>
  <c r="Y36" i="24"/>
  <c r="H36" i="1" s="1"/>
  <c r="J36" i="25" s="1"/>
  <c r="K36" i="25" s="1"/>
  <c r="AF36" i="24"/>
  <c r="J36" i="1" s="1"/>
  <c r="L36" i="25" s="1"/>
  <c r="M36" i="25" s="1"/>
  <c r="AM36" i="24"/>
  <c r="K36" i="1" s="1"/>
  <c r="N36" i="25" s="1"/>
  <c r="O36" i="25" s="1"/>
  <c r="AT36" i="24"/>
  <c r="L36" i="1" s="1"/>
  <c r="P36" i="25" s="1"/>
  <c r="Q36" i="25" s="1"/>
  <c r="N36" i="1"/>
  <c r="R36" i="25" s="1"/>
  <c r="S36" i="25" s="1"/>
  <c r="BF36" i="24"/>
  <c r="O36" i="1" s="1"/>
  <c r="T36" i="25" s="1"/>
  <c r="U36" i="25" s="1"/>
  <c r="BM36" i="24"/>
  <c r="P36" i="1" s="1"/>
  <c r="V36" i="25" s="1"/>
  <c r="W36" i="25" s="1"/>
  <c r="G37" i="1"/>
  <c r="H37" i="25" s="1"/>
  <c r="I37" i="25" s="1"/>
  <c r="L37" i="1"/>
  <c r="P37" i="25" s="1"/>
  <c r="Q37" i="25" s="1"/>
  <c r="R38" i="24"/>
  <c r="G38" i="1" s="1"/>
  <c r="H38" i="25" s="1"/>
  <c r="I38" i="25" s="1"/>
  <c r="Y38" i="24"/>
  <c r="H38" i="1" s="1"/>
  <c r="J38" i="25" s="1"/>
  <c r="K38" i="25" s="1"/>
  <c r="AF38" i="24"/>
  <c r="J38" i="1" s="1"/>
  <c r="L38" i="25" s="1"/>
  <c r="M38" i="25" s="1"/>
  <c r="AM38" i="24"/>
  <c r="K38" i="1" s="1"/>
  <c r="N38" i="25" s="1"/>
  <c r="O38" i="25" s="1"/>
  <c r="AT38" i="24"/>
  <c r="L38" i="1" s="1"/>
  <c r="P38" i="25" s="1"/>
  <c r="Q38" i="25" s="1"/>
  <c r="AY38" i="24"/>
  <c r="N38" i="1" s="1"/>
  <c r="R38" i="25" s="1"/>
  <c r="S38" i="25" s="1"/>
  <c r="BF38" i="24"/>
  <c r="O38" i="1" s="1"/>
  <c r="T38" i="25" s="1"/>
  <c r="U38" i="25" s="1"/>
  <c r="BM38" i="24"/>
  <c r="P38" i="1" s="1"/>
  <c r="V38" i="25" s="1"/>
  <c r="W38" i="25" s="1"/>
  <c r="F49" i="25" l="1"/>
  <c r="B7" i="17" s="1"/>
  <c r="F47" i="25"/>
  <c r="B5" i="17" s="1"/>
  <c r="F48" i="25"/>
  <c r="B6" i="17" s="1"/>
  <c r="G48" i="25"/>
  <c r="B6" i="16" s="1"/>
  <c r="G49" i="25"/>
  <c r="F17" i="26" s="1"/>
  <c r="G47" i="25"/>
  <c r="F15" i="26" s="1"/>
  <c r="M48" i="25"/>
  <c r="B6" i="20" s="1"/>
  <c r="M49" i="25"/>
  <c r="B7" i="20" s="1"/>
  <c r="M47" i="25"/>
  <c r="B5" i="20" s="1"/>
  <c r="O48" i="25"/>
  <c r="B6" i="18" s="1"/>
  <c r="O49" i="25"/>
  <c r="O47" i="25"/>
  <c r="L15" i="26" s="1"/>
  <c r="N49" i="25"/>
  <c r="I49" i="25"/>
  <c r="J49" i="25"/>
  <c r="N48" i="25" l="1"/>
  <c r="B6" i="19" s="1"/>
  <c r="N47" i="25"/>
  <c r="K15" i="26" s="1"/>
  <c r="J47" i="25"/>
  <c r="B5" i="12" s="1"/>
  <c r="J48" i="25"/>
  <c r="H16" i="26" s="1"/>
  <c r="I47" i="25"/>
  <c r="B5" i="14" s="1"/>
  <c r="I48" i="25"/>
  <c r="G16" i="26" s="1"/>
  <c r="B7" i="14"/>
  <c r="K17" i="26"/>
  <c r="B7" i="12"/>
  <c r="B7" i="16"/>
  <c r="J17" i="26"/>
  <c r="B5" i="18"/>
  <c r="L16" i="26"/>
  <c r="O50" i="25"/>
  <c r="B8" i="18" s="1"/>
  <c r="J16" i="26"/>
  <c r="G17" i="26"/>
  <c r="F16" i="26"/>
  <c r="E15" i="26"/>
  <c r="E17" i="26"/>
  <c r="L17" i="26"/>
  <c r="B7" i="18"/>
  <c r="M50" i="25"/>
  <c r="J18" i="26" s="1"/>
  <c r="J15" i="26"/>
  <c r="G50" i="25"/>
  <c r="B8" i="16" s="1"/>
  <c r="B5" i="16"/>
  <c r="F50" i="25"/>
  <c r="E18" i="26" s="1"/>
  <c r="E16" i="26"/>
  <c r="B5" i="19" l="1"/>
  <c r="B6" i="12"/>
  <c r="E47" i="25"/>
  <c r="B5" i="13" s="1"/>
  <c r="E49" i="25"/>
  <c r="B7" i="13" s="1"/>
  <c r="E48" i="25"/>
  <c r="B6" i="13" s="1"/>
  <c r="K49" i="25"/>
  <c r="K48" i="25"/>
  <c r="K47" i="25"/>
  <c r="B7" i="19"/>
  <c r="N50" i="25"/>
  <c r="K18" i="26" s="1"/>
  <c r="H15" i="26"/>
  <c r="K16" i="26"/>
  <c r="J50" i="25"/>
  <c r="B8" i="12" s="1"/>
  <c r="C8" i="12" s="1"/>
  <c r="H17" i="26"/>
  <c r="I50" i="25"/>
  <c r="G18" i="26" s="1"/>
  <c r="B6" i="14"/>
  <c r="G15" i="26"/>
  <c r="L18" i="26"/>
  <c r="C8" i="18"/>
  <c r="C6" i="18"/>
  <c r="F18" i="26"/>
  <c r="B8" i="17"/>
  <c r="C8" i="17" s="1"/>
  <c r="B8" i="20"/>
  <c r="C5" i="20" s="1"/>
  <c r="C8" i="16"/>
  <c r="C7" i="16"/>
  <c r="C5" i="16"/>
  <c r="C6" i="16"/>
  <c r="C5" i="18"/>
  <c r="C7" i="18"/>
  <c r="D15" i="26" l="1"/>
  <c r="I16" i="26"/>
  <c r="B6" i="11"/>
  <c r="D17" i="26"/>
  <c r="I15" i="26"/>
  <c r="B5" i="11"/>
  <c r="K50" i="25"/>
  <c r="B7" i="11"/>
  <c r="I17" i="26"/>
  <c r="D16" i="26"/>
  <c r="E50" i="25"/>
  <c r="B8" i="13" s="1"/>
  <c r="C8" i="13" s="1"/>
  <c r="C6" i="12"/>
  <c r="C5" i="12"/>
  <c r="B8" i="19"/>
  <c r="C8" i="19" s="1"/>
  <c r="B8" i="14"/>
  <c r="C8" i="14" s="1"/>
  <c r="C7" i="12"/>
  <c r="H18" i="26"/>
  <c r="C6" i="20"/>
  <c r="C7" i="17"/>
  <c r="C6" i="17"/>
  <c r="C5" i="17"/>
  <c r="C8" i="20"/>
  <c r="C7" i="20"/>
  <c r="D18" i="26" l="1"/>
  <c r="C5" i="13"/>
  <c r="B8" i="11"/>
  <c r="C7" i="11" s="1"/>
  <c r="I18" i="26"/>
  <c r="C7" i="13"/>
  <c r="C6" i="13"/>
  <c r="C5" i="19"/>
  <c r="C6" i="14"/>
  <c r="C5" i="14"/>
  <c r="C7" i="14"/>
  <c r="C6" i="19"/>
  <c r="C7" i="19"/>
  <c r="C8" i="11" l="1"/>
  <c r="C6" i="11"/>
  <c r="C5" i="11"/>
</calcChain>
</file>

<file path=xl/sharedStrings.xml><?xml version="1.0" encoding="utf-8"?>
<sst xmlns="http://schemas.openxmlformats.org/spreadsheetml/2006/main" count="395" uniqueCount="177">
  <si>
    <t>เลขประจำตัว</t>
  </si>
  <si>
    <t>ด้านดี</t>
  </si>
  <si>
    <t>ด้านเก่ง</t>
  </si>
  <si>
    <t>ด้านสุข</t>
  </si>
  <si>
    <t>ผลการประเมิน</t>
  </si>
  <si>
    <t>คิดเป็นร้อยละ</t>
  </si>
  <si>
    <t>สรุป</t>
  </si>
  <si>
    <t>กลุ่มต่ำกว่า</t>
  </si>
  <si>
    <t>กลุ่มปกติ</t>
  </si>
  <si>
    <t>กลุ่มสูงกว่าปกติ</t>
  </si>
  <si>
    <t>พฤติกรรมด้านควบคุมตนเอง(คน)</t>
  </si>
  <si>
    <t>พฤติกรรมด้านเห็นใจผู้อื่น(คน)</t>
  </si>
  <si>
    <t>พฤติกรรมด้านมีความรับผิดชอบ(คน)</t>
  </si>
  <si>
    <t>พฤติกรรมด้านมีแรงจูงใจ(คน)</t>
  </si>
  <si>
    <t>พฤติกรรมด้านตัดสินใจและแก้ปัญหา(คน)</t>
  </si>
  <si>
    <t>พฤติกรรมด้านสัมพันธภาพ(คน)</t>
  </si>
  <si>
    <t>พฤติกรรมด้านภูมิใจในตนเอง(คน)</t>
  </si>
  <si>
    <t>พฤติกรรมด้านพอใจชีวิต(คน)</t>
  </si>
  <si>
    <t>พฤติกรรมด้านสุขสงบทางกาย(คน)</t>
  </si>
  <si>
    <t>เงื่อนไขที่ใช้ในการกรอกข้อมูล</t>
  </si>
  <si>
    <t>A  กรอก  ชื่อ  -  สกุลนักเรียน</t>
  </si>
  <si>
    <t>B  กรอก  เลขประจำตัวนักเรียน</t>
  </si>
  <si>
    <t>* * กรอกข้อมูลใน  Sheet  ที่  1</t>
  </si>
  <si>
    <t>* * แก้ไขข้อมูลปีการศึกษา  และห้องเรียนประจำชั้นของครูที่ปรึกษา</t>
  </si>
  <si>
    <t>EQ :</t>
  </si>
  <si>
    <t>ที่</t>
  </si>
  <si>
    <t>ชื่อ-สกุล</t>
  </si>
  <si>
    <t>เพศ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</si>
  <si>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</si>
  <si>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</si>
  <si>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</si>
  <si>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</si>
  <si>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</si>
  <si>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</si>
  <si>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</si>
  <si>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</si>
  <si>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</si>
  <si>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</si>
  <si>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</si>
  <si>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</si>
  <si>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</si>
  <si>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</si>
  <si>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</si>
  <si>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</si>
  <si>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</si>
  <si>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</si>
  <si>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</si>
  <si>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</si>
  <si>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</si>
  <si>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</si>
  <si>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</si>
  <si>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</si>
  <si>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</si>
  <si>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</si>
  <si>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</si>
  <si>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</si>
  <si>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</si>
  <si>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</si>
  <si>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</si>
  <si>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</si>
  <si>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ดี</t>
  </si>
  <si>
    <t>การควบคุมตนเอง</t>
  </si>
  <si>
    <t>เห็นใจผู้อื่น</t>
  </si>
  <si>
    <t>ความรับผิดชอบ</t>
  </si>
  <si>
    <t>เก่ง</t>
  </si>
  <si>
    <t>สุข</t>
  </si>
  <si>
    <t>มีแรงจูงใจ</t>
  </si>
  <si>
    <t>ตัดสินใจและแก้ปัญหาด้วยตนเอง</t>
  </si>
  <si>
    <t>สัมพัธภาพกับผู้อื่น</t>
  </si>
  <si>
    <t>ภูมิใจตนเอง</t>
  </si>
  <si>
    <t>ความพอใจในชีวิต</t>
  </si>
  <si>
    <t>สุขสงบทางใจ</t>
  </si>
  <si>
    <t>ID</t>
  </si>
  <si>
    <t>การแปรผลคะแนน EQ ระบบดูแล ช่วยเหลือนักเรียน</t>
  </si>
  <si>
    <t>ห้อง</t>
  </si>
  <si>
    <t>1</t>
  </si>
  <si>
    <t>รวม</t>
  </si>
  <si>
    <t>แปลผล</t>
  </si>
  <si>
    <t>กลุ่มต่ำกว่าปกติ(คน)</t>
  </si>
  <si>
    <t>กลุ่มปกติ(คน)</t>
  </si>
  <si>
    <t>กลุ่มสูงกว่าปกติ(คน)</t>
  </si>
  <si>
    <t>สรุปรวม(คน)</t>
  </si>
  <si>
    <t>โรงเรียน</t>
  </si>
  <si>
    <t>ตำบล</t>
  </si>
  <si>
    <t>อำเภอ</t>
  </si>
  <si>
    <t>จังหวัด</t>
  </si>
  <si>
    <t>ระดับชั้นมัธยมศึกษาปีที่</t>
  </si>
  <si>
    <t xml:space="preserve">ภาคเรียนที่ </t>
  </si>
  <si>
    <t>ปีการศึกษา</t>
  </si>
  <si>
    <t>ครูที่ปรึกษา</t>
  </si>
  <si>
    <t>สรุปผลการประเมิน</t>
  </si>
  <si>
    <t>เรียนเสนอเพื่อโปรดพิจารณา</t>
  </si>
  <si>
    <t>แบบรายงานความฉลาดทางด้านอารมณ์ของนักเรียน EQ</t>
  </si>
  <si>
    <t>2.   พิมพ์ระดับชั้น ชื่อครูที่ปรึกษา ในเซลล์ A3 ช่องเดียว ในinput1</t>
  </si>
  <si>
    <t xml:space="preserve">3.    ที่input1  เลขประจำตัว  รายชื่อนักเรียน  เพศ (ชาย = 1  หญิง=2) ให้พิมพ์รายชื่อนักเรียนลงที่หน้านี้เท่านั้น </t>
  </si>
  <si>
    <t>ตัวเลขในช่องคะแนนรวมเรื่อย ๆ อีกทั้งจะทำการแปลผลไปในตัวเลย</t>
  </si>
  <si>
    <r>
      <t>8.   ใน summary แปลผลตนเอง แปลผลครูประเมิน แปลผลผู้ปกครอง สรุปรวมทั้ง 3 ชุด ไม่ต้องกรอกข้อมูลใดๆ ทั้งสิ้น</t>
    </r>
    <r>
      <rPr>
        <sz val="18"/>
        <color indexed="30"/>
        <rFont val="TH SarabunPSK"/>
        <family val="2"/>
      </rPr>
      <t xml:space="preserve"> </t>
    </r>
    <r>
      <rPr>
        <sz val="18"/>
        <rFont val="TH SarabunPSK"/>
        <family val="2"/>
      </rPr>
      <t>คุณครูสามารถสั่งพิมพ์ได้เลย</t>
    </r>
  </si>
  <si>
    <t>กรณี</t>
  </si>
  <si>
    <t>พิมพ์รายงานผลให้ตรงกับจำนวนนักเรียนแต่ละห้อง ให้ลบเซลล์ หรือล้างเนื้อหา เซลล์หรือเลขที่ ที่ไม่มีออก ในsheet summary</t>
  </si>
  <si>
    <t>หมายเหตุ</t>
  </si>
  <si>
    <t>โปรแกรมนี้จัดทำสำหรับนักเรียนมากที่สุด 50 คน ต่อ 1 ห้องเรียน</t>
  </si>
  <si>
    <t>วิธีใช้แบบประเมินความฉลาดทางด้านอารมณ์ของนักเรียน EQ</t>
  </si>
  <si>
    <r>
      <t xml:space="preserve">1.   กรอกแบบประเมินพฤติกรรม </t>
    </r>
    <r>
      <rPr>
        <sz val="18"/>
        <color indexed="17"/>
        <rFont val="TH SarabunPSK"/>
        <family val="2"/>
      </rPr>
      <t>input1 แบบประเมินความฉลาดทางอารมณ์ (EQ) จำนวน 52 ข้อ</t>
    </r>
  </si>
  <si>
    <t>4.   ที่ input1 แบบประเมินความฉลาดทางด้านอารมณ์ของนักเรียน EQ   ให้พิมพ์เลข 1, 2, 3, 4  ลงในช่องรายการประเมินตามข้อมูล</t>
  </si>
  <si>
    <t>5.   ขณะที่ป้อนข้อมูลโปรแกรมจะทำการรวมผลไปตลอดเวลา ดังนั้นจะเห็นการเปลี่ยนแปลงของ</t>
  </si>
  <si>
    <t xml:space="preserve">9. ให้คุณครูสั่งพิมพ์sheetดังนี้ ปก,  total,  report, 1.1, 1.2, 1.3, 2.1, 2.2, 2.3, 3.1, 3.2, 3.3  </t>
  </si>
  <si>
    <t>5. ในส่วนของกราฟ 1.1-3.3 นั้น ให้ปรับเปลี่ยนชื่อห้อง เช่น 5/2 เปลี่ยนเป็น 5/3</t>
  </si>
  <si>
    <t>ปรับแก้ไขห้องให้ตรงกับห้องตัวเอง</t>
  </si>
  <si>
    <t>การให้คะแนน</t>
  </si>
  <si>
    <t>แบ่งเป็น 2 กลุ่ม ในการให้คะแนนมีรายการดังต่อไปนี้</t>
  </si>
  <si>
    <t>กลุ่มที่ 1 ได้แก่ข้อ</t>
  </si>
  <si>
    <t>กลุ่มที่ 2 ได้แก่ข้อ</t>
  </si>
  <si>
    <t>ตอบไม่จริง  ให้  1   คะแนน</t>
  </si>
  <si>
    <t>ตอบจริงบางครั้ง ให้ 2  คะแนน</t>
  </si>
  <si>
    <t>ตอบค่อนข้างจริง ให้ 3  คะแนน</t>
  </si>
  <si>
    <t>ตอบจริงมาก ให้ 4  คะแนน</t>
  </si>
  <si>
    <t>ตอบไม่จริง ให้ 4  คะแนน</t>
  </si>
  <si>
    <t>ตอบจริงบางครั้ง ให้ 3  คะแนน</t>
  </si>
  <si>
    <t>ตอบค่อนข้างจริง ให้ 2  คะแนน</t>
  </si>
  <si>
    <t>ตอบจริงมาก ให้ 1  คะแนน</t>
  </si>
  <si>
    <t>4/3</t>
  </si>
  <si>
    <t xml:space="preserve">หน้าปก   สีชมพู  </t>
  </si>
  <si>
    <t>นางสาวสุจินตนา  ผาพิง</t>
  </si>
  <si>
    <t>นางสาวณิชกานต์  พูลหนองกุง</t>
  </si>
  <si>
    <t>นางสาวศิลป์ศุภา  ฉัตรพรมราช</t>
  </si>
  <si>
    <t>นางสาวปรียาภรณ์ สิงห์สนิท</t>
  </si>
  <si>
    <t xml:space="preserve">นางสาวอรอนงค์ สุริยะวงษ์ </t>
  </si>
  <si>
    <t>นางสาวดวงกมล  อารีย์เจริญ</t>
  </si>
  <si>
    <t>นางสาวปพัสวี แสงจันทร์</t>
  </si>
  <si>
    <t>นางสาววนิดา เปี่ยมเจริญ</t>
  </si>
  <si>
    <t>นางสาว นันทิชา พรมน่วม</t>
  </si>
  <si>
    <t>นางสาวกัญญาภัค  แสงมล</t>
  </si>
  <si>
    <t>นางสาวกุลนิภา  ช่างฉาย</t>
  </si>
  <si>
    <t>นางสาวณัฐณิกา ภณโสภา</t>
  </si>
  <si>
    <t>นางสาวนฤมล  ต้นโพธิ์</t>
  </si>
  <si>
    <t>นางสาวนันทิยา  ขุนมัง</t>
  </si>
  <si>
    <t>นางสาวไพลิน  พุกเขียว</t>
  </si>
  <si>
    <t>นางสาววรรณภา  แสงคุรัง</t>
  </si>
  <si>
    <t>นางสาววาสนา  คงเหม็ง</t>
  </si>
  <si>
    <t>นางสาวสุมิตรา ขนานแข็ง</t>
  </si>
  <si>
    <t>นางสาวอนันตญา  ปราตรัย</t>
  </si>
  <si>
    <t>นายภคพล  อารีอุทัยงาม</t>
  </si>
  <si>
    <t>นายวัชรพล  แสนวันนา</t>
  </si>
  <si>
    <t>นายอุดมชัย  เสนวิรัช</t>
  </si>
  <si>
    <t>นายสรยุทธ  สุขเกิด</t>
  </si>
  <si>
    <t>นายธนธร  ผลสว่าง</t>
  </si>
  <si>
    <t>นายธีรพล  หวันทา</t>
  </si>
  <si>
    <t>นายพิชาญุตม์  จันทะภา</t>
  </si>
  <si>
    <t>นายพีรพัฒน์ จุลรัมย์</t>
  </si>
  <si>
    <t>นายวัชรชัย  ทองสี</t>
  </si>
  <si>
    <t>นายวุฒิพงศ์  พิมพ์ทอง</t>
  </si>
  <si>
    <t>นายอรรถพงษ์  พัลวัน</t>
  </si>
  <si>
    <t>นายอรรถพล  พัลวัน</t>
  </si>
  <si>
    <t>นางสาวณัฐภาวี  นึกรวย</t>
  </si>
  <si>
    <t>นางสาวพิมพ์ชนก  ช่วยนางเดียว</t>
  </si>
  <si>
    <t>นางสาวอาภัสรา  พุกเจริญ</t>
  </si>
  <si>
    <t>34</t>
  </si>
  <si>
    <t>โรงเรียนคลองบ้านพร้าว  ตำบลบ้านปทุม อำเภอสามโคก จังหวัดปทุมธานี</t>
  </si>
  <si>
    <r>
      <t>10. เมื่อคุณครูกรอกข้อมูลเสร็จเรียบร้อย จัดพิมพ์เรียบร้อย รบกวนคุณครูทุกท่านส่งเข้าเมล amornrat.m@kbps.ac.th</t>
    </r>
    <r>
      <rPr>
        <b/>
        <sz val="18"/>
        <color rgb="FFFF0000"/>
        <rFont val="TH SarabunPSK"/>
        <family val="2"/>
      </rPr>
      <t xml:space="preserve"> </t>
    </r>
  </si>
  <si>
    <t>คลองบ้านพร้าว</t>
  </si>
  <si>
    <t>บ้านปทุม</t>
  </si>
  <si>
    <t>สามโคก</t>
  </si>
  <si>
    <t>ปทุมธานี</t>
  </si>
  <si>
    <t>นางสาวอมรรัตน์  มากเหลี่ยม</t>
  </si>
  <si>
    <t>นางจิรภา ศรีโสภา</t>
  </si>
  <si>
    <t xml:space="preserve">     (นางสาววิไลวรรณ  ตรีวาสน์)</t>
  </si>
  <si>
    <t>ลงชื่อ______________________________หัวหน้าระดับชั้นมัธยมศึกษาปีที่ 1-3</t>
  </si>
  <si>
    <t>ลงชื่อ______________________________หัวหน้าระบบดูแลช่วยเหลือนักเรียน</t>
  </si>
  <si>
    <t>ลงชื่อ______________________________ครูประจำชั้น/ครูที่ปรึกษา</t>
  </si>
  <si>
    <t>ลงชื่อ______________________________ผู้ช่วยผู้อำนวยการฝ่ายบริหารงานทั่วไป</t>
  </si>
  <si>
    <t>ลงชื่อ______________________________ผู้อำนวยการโรงเรียนคลองบ้านพร้าว</t>
  </si>
  <si>
    <t xml:space="preserve">      (นายทินกร  คุ้มวงษ์)</t>
  </si>
  <si>
    <t>1/3</t>
  </si>
  <si>
    <t>ชั้น ม.1/3 นางสาวอมรรัตน์  มากเหลี่ยม, นางจิรภา ศรีโสภา</t>
  </si>
  <si>
    <t>รายงานการประเมินความฉลาดทางอารมณ์ (EQ)  นักเรียนชั้นมัธยมศึกษาปีที่  1/3  ประจำปีการศึกษา  2563</t>
  </si>
  <si>
    <t>โรงเรียนคลองบ้านพร้าว            อำเภอสามโคก             จังหวัดปทุมธานี</t>
  </si>
  <si>
    <t>รายงานการประเมินความฉลาดทางอารมณ์ (EQ) นักเรียนชั้นมัธยมศึกษาปีที่  1/3 ประจำปีการศึกษา 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</si>
</sst>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0"/>
      <name val="Arial"/>
      <charset val="222"/>
    </font>
    <font>
      <sz val="16"/>
      <name val="Angsana New"/>
      <family val="1"/>
    </font>
    <font>
      <sz val="8"/>
      <name val="Arial"/>
      <family val="2"/>
    </font>
    <font>
      <b/>
      <sz val="16"/>
      <name val="Angsana New"/>
      <family val="1"/>
    </font>
    <font>
      <b/>
      <sz val="16"/>
      <color indexed="17"/>
      <name val="Angsana New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0"/>
      <name val="TH SarabunPSK"/>
      <family val="2"/>
    </font>
    <font>
      <sz val="16"/>
      <name val="TH SarabunPSK"/>
      <family val="2"/>
    </font>
    <font>
      <sz val="14"/>
      <color indexed="10"/>
      <name val="TH SarabunPSK"/>
      <family val="2"/>
    </font>
    <font>
      <sz val="10"/>
      <name val="TH SarabunPSK"/>
      <family val="2"/>
    </font>
    <font>
      <b/>
      <sz val="16"/>
      <color indexed="17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sz val="22"/>
      <name val="Comic Sans MS"/>
      <family val="4"/>
    </font>
    <font>
      <sz val="22"/>
      <name val="Angsana New"/>
      <family val="1"/>
    </font>
    <font>
      <b/>
      <u/>
      <sz val="22"/>
      <name val="Angsana New"/>
      <family val="1"/>
    </font>
    <font>
      <b/>
      <sz val="18"/>
      <name val="TH SarabunPSK"/>
      <family val="2"/>
    </font>
    <font>
      <sz val="11"/>
      <color theme="1"/>
      <name val="TH SarabunPSK"/>
      <family val="2"/>
    </font>
    <font>
      <b/>
      <sz val="22"/>
      <color indexed="12"/>
      <name val="TH SarabunPSK"/>
      <family val="2"/>
    </font>
    <font>
      <b/>
      <sz val="18"/>
      <color indexed="16"/>
      <name val="TH SarabunPSK"/>
      <family val="2"/>
    </font>
    <font>
      <sz val="18"/>
      <name val="TH SarabunPSK"/>
      <family val="2"/>
    </font>
    <font>
      <sz val="18"/>
      <color indexed="17"/>
      <name val="TH SarabunPSK"/>
      <family val="2"/>
    </font>
    <font>
      <sz val="18"/>
      <color indexed="30"/>
      <name val="TH SarabunPSK"/>
      <family val="2"/>
    </font>
    <font>
      <sz val="18"/>
      <color rgb="FFFFFF00"/>
      <name val="TH SarabunPSK"/>
      <family val="2"/>
    </font>
    <font>
      <sz val="18"/>
      <color theme="1"/>
      <name val="TH SarabunPSK"/>
      <family val="2"/>
    </font>
    <font>
      <sz val="14"/>
      <color indexed="12"/>
      <name val="TH SarabunPSK"/>
      <family val="2"/>
    </font>
    <font>
      <sz val="14"/>
      <color indexed="53"/>
      <name val="TH SarabunPSK"/>
      <family val="2"/>
    </font>
    <font>
      <u/>
      <sz val="18"/>
      <color indexed="53"/>
      <name val="TH SarabunPSK"/>
      <family val="2"/>
    </font>
    <font>
      <sz val="10"/>
      <name val="Arial"/>
      <family val="2"/>
    </font>
    <font>
      <b/>
      <sz val="18"/>
      <color rgb="FFFF0000"/>
      <name val="TH SarabunPSK"/>
      <family val="2"/>
    </font>
    <font>
      <sz val="22"/>
      <color theme="1"/>
      <name val="Angsana New"/>
      <family val="1"/>
    </font>
    <font>
      <b/>
      <sz val="14"/>
      <color indexed="17"/>
      <name val="Angsana New"/>
      <family val="1"/>
    </font>
    <font>
      <b/>
      <sz val="14"/>
      <name val="Angsana New"/>
      <family val="1"/>
    </font>
    <font>
      <sz val="18"/>
      <name val="Angsana New"/>
      <family val="1"/>
    </font>
    <font>
      <b/>
      <sz val="18"/>
      <color rgb="FFFF33CC"/>
      <name val="Angsana New"/>
      <family val="1"/>
    </font>
    <font>
      <b/>
      <sz val="18"/>
      <color rgb="FF00B0F0"/>
      <name val="Angsana New"/>
      <family val="1"/>
    </font>
    <font>
      <sz val="16"/>
      <color theme="1"/>
      <name val="TH SarabunPSK"/>
      <family val="2"/>
    </font>
    <font>
      <sz val="8"/>
      <name val="Arial"/>
      <charset val="222"/>
    </font>
  </fonts>
  <fills count="9">
    <fill>
      <patternFill patternType="none"/>
    </fill>
    <fill>
      <patternFill patternType="gray125"/>
    </fill>
    <fill>
      <patternFill patternType="gray0625">
        <bgColor indexed="31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9" fillId="0" borderId="0"/>
  </cellStyleXfs>
  <cellXfs count="19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9" fillId="0" borderId="10" xfId="0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center"/>
      <protection locked="0"/>
    </xf>
    <xf numFmtId="0" fontId="6" fillId="3" borderId="8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6" fillId="3" borderId="8" xfId="0" quotePrefix="1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0" fillId="0" borderId="0" xfId="0" applyFont="1"/>
    <xf numFmtId="0" fontId="11" fillId="0" borderId="1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4" fillId="5" borderId="0" xfId="0" applyFont="1" applyFill="1"/>
    <xf numFmtId="0" fontId="15" fillId="5" borderId="0" xfId="0" applyFont="1" applyFill="1"/>
    <xf numFmtId="0" fontId="16" fillId="5" borderId="0" xfId="0" applyFont="1" applyFill="1"/>
    <xf numFmtId="0" fontId="15" fillId="5" borderId="0" xfId="0" applyFont="1" applyFill="1" applyAlignment="1">
      <alignment horizontal="center"/>
    </xf>
    <xf numFmtId="0" fontId="6" fillId="0" borderId="0" xfId="0" applyFont="1"/>
    <xf numFmtId="0" fontId="8" fillId="0" borderId="0" xfId="0" applyFont="1"/>
    <xf numFmtId="0" fontId="12" fillId="0" borderId="0" xfId="0" applyFont="1"/>
    <xf numFmtId="0" fontId="12" fillId="0" borderId="0" xfId="0" quotePrefix="1" applyFont="1"/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9" fillId="0" borderId="0" xfId="0" applyFont="1"/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/>
    <xf numFmtId="0" fontId="24" fillId="6" borderId="0" xfId="0" applyFont="1" applyFill="1" applyAlignment="1">
      <alignment horizontal="center"/>
    </xf>
    <xf numFmtId="0" fontId="21" fillId="7" borderId="0" xfId="0" applyFont="1" applyFill="1" applyAlignment="1">
      <alignment horizontal="left"/>
    </xf>
    <xf numFmtId="0" fontId="21" fillId="7" borderId="0" xfId="0" applyFont="1" applyFill="1"/>
    <xf numFmtId="0" fontId="21" fillId="7" borderId="0" xfId="0" applyFont="1" applyFill="1" applyAlignment="1">
      <alignment horizontal="center"/>
    </xf>
    <xf numFmtId="0" fontId="18" fillId="7" borderId="0" xfId="0" applyFont="1" applyFill="1"/>
    <xf numFmtId="0" fontId="25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6" fillId="0" borderId="0" xfId="0" quotePrefix="1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5" fillId="5" borderId="1" xfId="0" applyFont="1" applyFill="1" applyBorder="1"/>
    <xf numFmtId="0" fontId="15" fillId="5" borderId="1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15" fillId="7" borderId="18" xfId="0" applyFont="1" applyFill="1" applyBorder="1"/>
    <xf numFmtId="0" fontId="15" fillId="0" borderId="0" xfId="0" applyFont="1"/>
    <xf numFmtId="0" fontId="15" fillId="5" borderId="0" xfId="0" applyFont="1" applyFill="1" applyAlignment="1">
      <alignment horizontal="left"/>
    </xf>
    <xf numFmtId="0" fontId="15" fillId="5" borderId="34" xfId="0" applyFont="1" applyFill="1" applyBorder="1" applyAlignment="1">
      <alignment horizontal="left"/>
    </xf>
    <xf numFmtId="0" fontId="32" fillId="0" borderId="1" xfId="0" applyFont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6" fillId="8" borderId="8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/>
    </xf>
    <xf numFmtId="0" fontId="6" fillId="8" borderId="16" xfId="0" applyFont="1" applyFill="1" applyBorder="1" applyAlignment="1">
      <alignment horizontal="center"/>
    </xf>
    <xf numFmtId="0" fontId="6" fillId="8" borderId="17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/>
    </xf>
    <xf numFmtId="0" fontId="6" fillId="8" borderId="21" xfId="0" applyFont="1" applyFill="1" applyBorder="1" applyAlignment="1">
      <alignment horizontal="center"/>
    </xf>
    <xf numFmtId="0" fontId="6" fillId="8" borderId="22" xfId="0" applyFont="1" applyFill="1" applyBorder="1" applyAlignment="1">
      <alignment horizontal="center"/>
    </xf>
    <xf numFmtId="0" fontId="9" fillId="0" borderId="19" xfId="0" applyFont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6" fillId="0" borderId="2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4" fillId="5" borderId="0" xfId="0" applyFont="1" applyFill="1"/>
    <xf numFmtId="0" fontId="35" fillId="5" borderId="0" xfId="0" applyFont="1" applyFill="1"/>
    <xf numFmtId="0" fontId="36" fillId="5" borderId="0" xfId="0" applyFont="1" applyFill="1"/>
    <xf numFmtId="0" fontId="37" fillId="5" borderId="9" xfId="0" applyFont="1" applyFill="1" applyBorder="1" applyAlignment="1">
      <alignment horizontal="center" shrinkToFit="1"/>
    </xf>
    <xf numFmtId="0" fontId="37" fillId="0" borderId="1" xfId="0" applyFont="1" applyBorder="1" applyAlignment="1">
      <alignment shrinkToFit="1"/>
    </xf>
    <xf numFmtId="0" fontId="8" fillId="5" borderId="1" xfId="0" applyFont="1" applyFill="1" applyBorder="1" applyAlignment="1">
      <alignment horizontal="center" vertical="center"/>
    </xf>
    <xf numFmtId="0" fontId="37" fillId="5" borderId="1" xfId="0" applyFont="1" applyFill="1" applyBorder="1" applyAlignment="1">
      <alignment horizontal="center" shrinkToFit="1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20" xfId="0" applyFont="1" applyBorder="1" applyAlignment="1">
      <alignment horizontal="left" vertical="center"/>
    </xf>
    <xf numFmtId="0" fontId="33" fillId="0" borderId="15" xfId="0" applyFont="1" applyBorder="1" applyAlignment="1">
      <alignment horizontal="center"/>
    </xf>
    <xf numFmtId="0" fontId="33" fillId="2" borderId="15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6" fillId="0" borderId="21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6" xfId="0" quotePrefix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4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30" fillId="5" borderId="0" xfId="0" applyFont="1" applyFill="1" applyAlignment="1">
      <alignment horizontal="left"/>
    </xf>
    <xf numFmtId="0" fontId="25" fillId="5" borderId="0" xfId="0" applyFont="1" applyFill="1" applyAlignment="1">
      <alignment horizontal="left"/>
    </xf>
    <xf numFmtId="0" fontId="15" fillId="5" borderId="34" xfId="0" applyFont="1" applyFill="1" applyBorder="1" applyAlignment="1">
      <alignment horizontal="left"/>
    </xf>
    <xf numFmtId="0" fontId="15" fillId="5" borderId="0" xfId="0" applyFont="1" applyFill="1" applyAlignment="1">
      <alignment horizontal="left"/>
    </xf>
    <xf numFmtId="0" fontId="31" fillId="6" borderId="18" xfId="0" applyFont="1" applyFill="1" applyBorder="1" applyAlignment="1">
      <alignment horizontal="center"/>
    </xf>
    <xf numFmtId="0" fontId="15" fillId="6" borderId="19" xfId="0" applyFont="1" applyFill="1" applyBorder="1" applyAlignment="1">
      <alignment horizontal="center"/>
    </xf>
    <xf numFmtId="0" fontId="15" fillId="6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9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33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37" xfId="0" applyFont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2" fillId="0" borderId="33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32" fillId="2" borderId="18" xfId="0" applyFont="1" applyFill="1" applyBorder="1" applyAlignment="1">
      <alignment horizontal="center"/>
    </xf>
    <xf numFmtId="0" fontId="32" fillId="2" borderId="15" xfId="0" applyFont="1" applyFill="1" applyBorder="1" applyAlignment="1">
      <alignment horizontal="center"/>
    </xf>
    <xf numFmtId="0" fontId="32" fillId="0" borderId="38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5" fillId="3" borderId="33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12" fillId="0" borderId="0" xfId="0" quotePrefix="1" applyNumberFormat="1" applyFont="1" applyAlignment="1">
      <alignment horizontal="center"/>
    </xf>
    <xf numFmtId="0" fontId="12" fillId="0" borderId="0" xfId="0" quotePrefix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CC"/>
      <color rgb="FF00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TH SarabunPSK" panose="020B0500040200020003" pitchFamily="34" charset="-34"/>
                <a:ea typeface="Arial"/>
                <a:cs typeface="TH SarabunPSK" panose="020B0500040200020003" pitchFamily="34" charset="-34"/>
              </a:defRPr>
            </a:pP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แผนภูมิแท่งแสดงผลการประเมินความฉลาดทางอารมณ์ (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EQ) </a:t>
            </a: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/>
            </a:r>
            <a:b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</a:b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พฤติกรรมด้านควบคุมตนเอง</a:t>
            </a:r>
            <a:endParaRPr lang="en-US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TH SarabunPSK" panose="020B0500040200020003" pitchFamily="34" charset="-34"/>
                <a:ea typeface="Arial"/>
                <a:cs typeface="TH SarabunPSK" panose="020B0500040200020003" pitchFamily="34" charset="-34"/>
              </a:defRPr>
            </a:pP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นักเรียนชั้นมัธยมศึกษาปีที่ 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/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ปีการศึกษา 256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endPara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layout>
        <c:manualLayout>
          <c:xMode val="edge"/>
          <c:yMode val="edge"/>
          <c:x val="0.20326134631049103"/>
          <c:y val="2.731727056601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08970674985914"/>
          <c:y val="0.21982758620689671"/>
          <c:w val="0.62098241358399231"/>
          <c:h val="0.6314655172413805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C6B-452D-8017-67A7C5955471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C6B-452D-8017-67A7C5955471}"/>
              </c:ext>
            </c:extLst>
          </c:dPt>
          <c:cat>
            <c:strRef>
              <c:f>'1.1'!$A$5:$A$7</c:f>
              <c:strCache>
                <c:ptCount val="3"/>
                <c:pt idx="0">
                  <c:v>กลุ่มต่ำกว่า</c:v>
                </c:pt>
                <c:pt idx="1">
                  <c:v>กลุ่มปกติ</c:v>
                </c:pt>
                <c:pt idx="2">
                  <c:v>กลุ่มสูงกว่าปกติ</c:v>
                </c:pt>
              </c:strCache>
            </c:strRef>
          </c:cat>
          <c:val>
            <c:numRef>
              <c:f>'1.1'!$C$5:$C$7</c:f>
              <c:numCache>
                <c:formatCode>0.00</c:formatCode>
                <c:ptCount val="3"/>
                <c:pt idx="0">
                  <c:v>11.764705882352942</c:v>
                </c:pt>
                <c:pt idx="1">
                  <c:v>58.823529411764703</c:v>
                </c:pt>
                <c:pt idx="2">
                  <c:v>29.411764705882351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4-8C6B-452D-8017-67A7C5955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1926400"/>
        <c:axId val="211932672"/>
        <c:axId val="0"/>
      </c:bar3DChart>
      <c:catAx>
        <c:axId val="21192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th-TH"/>
                  <a:t>ผลการประเมิน</a:t>
                </a:r>
              </a:p>
            </c:rich>
          </c:tx>
          <c:layout>
            <c:manualLayout>
              <c:xMode val="edge"/>
              <c:yMode val="edge"/>
              <c:x val="0.37563505069480535"/>
              <c:y val="0.890086206896551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932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932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th-TH"/>
                  <a:t>ร้อยละ</a:t>
                </a:r>
              </a:p>
            </c:rich>
          </c:tx>
          <c:layout>
            <c:manualLayout>
              <c:xMode val="edge"/>
              <c:yMode val="edge"/>
              <c:x val="3.0456852791878191E-2"/>
              <c:y val="0.543103448275862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926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04921148815788"/>
          <c:y val="0.52586206896551657"/>
          <c:w val="0.17258918777284851"/>
          <c:h val="0.137931034482758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808080"/>
        </a:gs>
        <a:gs pos="100000">
          <a:srgbClr val="FFFF00"/>
        </a:gs>
      </a:gsLst>
      <a:lin ang="0" scaled="1"/>
    </a:gradFill>
    <a:ln w="38100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TH SarabunPSK" panose="020B0500040200020003" pitchFamily="34" charset="-34"/>
                <a:ea typeface="Arial"/>
                <a:cs typeface="TH SarabunPSK" panose="020B0500040200020003" pitchFamily="34" charset="-34"/>
              </a:defRPr>
            </a:pP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แผนภูมิแท่งแสดงผลการประเมินความฉลาดทางอารมณ์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(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EQ)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TH SarabunPSK" panose="020B0500040200020003" pitchFamily="34" charset="-34"/>
                <a:ea typeface="Arial"/>
                <a:cs typeface="TH SarabunPSK" panose="020B0500040200020003" pitchFamily="34" charset="-34"/>
              </a:defRPr>
            </a:pP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พฤติกรรมด้านเห็นใจผู้อื่น</a:t>
            </a:r>
            <a:endParaRPr lang="en-US" sz="1600" b="1" i="0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TH SarabunPSK" panose="020B0500040200020003" pitchFamily="34" charset="-34"/>
                <a:ea typeface="Arial"/>
                <a:cs typeface="TH SarabunPSK" panose="020B0500040200020003" pitchFamily="34" charset="-34"/>
              </a:defRPr>
            </a:pP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นักเรียนชั้นมัธยมศึกษาปีที่ 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/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 ปีการศึกษา 256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endPara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layout>
        <c:manualLayout>
          <c:xMode val="edge"/>
          <c:yMode val="edge"/>
          <c:x val="0.23954895043632665"/>
          <c:y val="2.409803204979124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288135593220341"/>
          <c:y val="0.21656095856753987"/>
          <c:w val="0.61864406779661063"/>
          <c:h val="0.6348208491342586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A4F-4C4B-8EE7-94A5F396CBC3}"/>
              </c:ext>
            </c:extLst>
          </c:dPt>
          <c:dPt>
            <c:idx val="1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A4F-4C4B-8EE7-94A5F396CBC3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A4F-4C4B-8EE7-94A5F396CBC3}"/>
              </c:ext>
            </c:extLst>
          </c:dPt>
          <c:cat>
            <c:strRef>
              <c:f>'1.2'!$A$5:$A$7</c:f>
              <c:strCache>
                <c:ptCount val="3"/>
                <c:pt idx="0">
                  <c:v>กลุ่มต่ำกว่า</c:v>
                </c:pt>
                <c:pt idx="1">
                  <c:v>กลุ่มปกติ</c:v>
                </c:pt>
                <c:pt idx="2">
                  <c:v>กลุ่มสูงกว่าปกติ</c:v>
                </c:pt>
              </c:strCache>
            </c:strRef>
          </c:cat>
          <c:val>
            <c:numRef>
              <c:f>'1.2'!$C$5:$C$7</c:f>
              <c:numCache>
                <c:formatCode>0.00</c:formatCode>
                <c:ptCount val="3"/>
                <c:pt idx="0">
                  <c:v>2.9411764705882355</c:v>
                </c:pt>
                <c:pt idx="1">
                  <c:v>41.176470588235297</c:v>
                </c:pt>
                <c:pt idx="2">
                  <c:v>55.882352941176471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6-4A4F-4C4B-8EE7-94A5F396C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2076032"/>
        <c:axId val="212077952"/>
        <c:axId val="0"/>
      </c:bar3DChart>
      <c:catAx>
        <c:axId val="212076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th-TH"/>
                  <a:t>ผลการประเมิน</a:t>
                </a:r>
              </a:p>
            </c:rich>
          </c:tx>
          <c:layout>
            <c:manualLayout>
              <c:xMode val="edge"/>
              <c:yMode val="edge"/>
              <c:x val="0.37627118644067797"/>
              <c:y val="0.889598386188987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07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2077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th-TH"/>
                  <a:t>ร้อยละ</a:t>
                </a:r>
              </a:p>
            </c:rich>
          </c:tx>
          <c:layout>
            <c:manualLayout>
              <c:xMode val="edge"/>
              <c:yMode val="edge"/>
              <c:x val="3.0508474576271191E-2"/>
              <c:y val="0.5414023883957168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076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016949152542372"/>
          <c:y val="0.5244172503914718"/>
          <c:w val="0.17288135593220344"/>
          <c:h val="0.135881326936043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808080"/>
        </a:gs>
        <a:gs pos="100000">
          <a:srgbClr val="FFFF00"/>
        </a:gs>
      </a:gsLst>
      <a:lin ang="0" scaled="1"/>
    </a:gradFill>
    <a:ln w="38100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TH SarabunPSK" panose="020B0500040200020003" pitchFamily="34" charset="-34"/>
                <a:ea typeface="Arial"/>
                <a:cs typeface="TH SarabunPSK" panose="020B0500040200020003" pitchFamily="34" charset="-34"/>
              </a:defRPr>
            </a:pP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แผนภูมิแท่งแสดงผลการประเมินความฉลาดทางอารมณ์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(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EQ) 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TH SarabunPSK" panose="020B0500040200020003" pitchFamily="34" charset="-34"/>
                <a:ea typeface="Arial"/>
                <a:cs typeface="TH SarabunPSK" panose="020B0500040200020003" pitchFamily="34" charset="-34"/>
              </a:defRPr>
            </a:pP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พฤติกรรมด้านความรับผิดชอบ</a:t>
            </a:r>
            <a:endParaRPr lang="en-US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TH SarabunPSK" panose="020B0500040200020003" pitchFamily="34" charset="-34"/>
                <a:ea typeface="Arial"/>
                <a:cs typeface="TH SarabunPSK" panose="020B0500040200020003" pitchFamily="34" charset="-34"/>
              </a:defRPr>
            </a:pP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นักเรียนชั้นมัธยมศึกษาปีที่ 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/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r>
              <a:rPr lang="en-US" sz="1600" b="1" i="0" strike="noStrike" baseline="0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ปีการศึกษา 256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endPara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layout>
        <c:manualLayout>
          <c:xMode val="edge"/>
          <c:yMode val="edge"/>
          <c:x val="0.15762711864406781"/>
          <c:y val="3.004291845493569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118644067796648"/>
          <c:y val="0.21888434952172542"/>
          <c:w val="0.62033898305084745"/>
          <c:h val="0.6330478736167549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297-4FAC-A648-ADA43EC3FC36}"/>
              </c:ext>
            </c:extLst>
          </c:dPt>
          <c:dPt>
            <c:idx val="1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297-4FAC-A648-ADA43EC3FC36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297-4FAC-A648-ADA43EC3FC36}"/>
              </c:ext>
            </c:extLst>
          </c:dPt>
          <c:cat>
            <c:strRef>
              <c:f>'1.3'!$A$5:$A$7</c:f>
              <c:strCache>
                <c:ptCount val="3"/>
                <c:pt idx="0">
                  <c:v>กลุ่มต่ำกว่า</c:v>
                </c:pt>
                <c:pt idx="1">
                  <c:v>กลุ่มปกติ</c:v>
                </c:pt>
                <c:pt idx="2">
                  <c:v>กลุ่มสูงกว่าปกติ</c:v>
                </c:pt>
              </c:strCache>
            </c:strRef>
          </c:cat>
          <c:val>
            <c:numRef>
              <c:f>'1.3'!$C$5:$C$7</c:f>
              <c:numCache>
                <c:formatCode>0.00</c:formatCode>
                <c:ptCount val="3"/>
                <c:pt idx="0">
                  <c:v>0</c:v>
                </c:pt>
                <c:pt idx="1">
                  <c:v>55.882352941176471</c:v>
                </c:pt>
                <c:pt idx="2">
                  <c:v>44.117647058823529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6-2297-4FAC-A648-ADA43EC3F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2141952"/>
        <c:axId val="212152320"/>
        <c:axId val="0"/>
      </c:bar3DChart>
      <c:catAx>
        <c:axId val="21214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th-TH"/>
                  <a:t>ผลการประเมิน</a:t>
                </a:r>
              </a:p>
            </c:rich>
          </c:tx>
          <c:layout>
            <c:manualLayout>
              <c:xMode val="edge"/>
              <c:yMode val="edge"/>
              <c:x val="0.37627118644067797"/>
              <c:y val="0.892704763835850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152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2152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th-TH"/>
                  <a:t>ร้อยละ</a:t>
                </a:r>
              </a:p>
            </c:rich>
          </c:tx>
          <c:layout>
            <c:manualLayout>
              <c:xMode val="edge"/>
              <c:yMode val="edge"/>
              <c:x val="3.0508474576271191E-2"/>
              <c:y val="0.5429191308168024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141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016949152542372"/>
          <c:y val="0.52575152354882815"/>
          <c:w val="0.17288135593220344"/>
          <c:h val="0.13733928108771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808080"/>
        </a:gs>
        <a:gs pos="100000">
          <a:srgbClr val="FFFF00"/>
        </a:gs>
      </a:gsLst>
      <a:lin ang="0" scaled="1"/>
    </a:gradFill>
    <a:ln w="38100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TH SarabunPSK" panose="020B0500040200020003" pitchFamily="34" charset="-34"/>
                <a:ea typeface="Arial"/>
                <a:cs typeface="TH SarabunPSK" panose="020B0500040200020003" pitchFamily="34" charset="-34"/>
              </a:defRPr>
            </a:pP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แผนภูมิแท่งแสดงผลการประเมินความฉลาดทางอารมณ์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(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EQ)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TH SarabunPSK" panose="020B0500040200020003" pitchFamily="34" charset="-34"/>
                <a:ea typeface="Arial"/>
                <a:cs typeface="TH SarabunPSK" panose="020B0500040200020003" pitchFamily="34" charset="-34"/>
              </a:defRPr>
            </a:pP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 </a:t>
            </a: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พฤติกรรมด้านมีแรงจูงใจ </a:t>
            </a:r>
            <a:endParaRPr lang="en-US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TH SarabunPSK" panose="020B0500040200020003" pitchFamily="34" charset="-34"/>
                <a:ea typeface="Arial"/>
                <a:cs typeface="TH SarabunPSK" panose="020B0500040200020003" pitchFamily="34" charset="-34"/>
              </a:defRPr>
            </a:pP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นักเรียนชั้นมัธยมศึกษาปีที่ 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/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ปีการศึกษา 256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endPara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layout>
        <c:manualLayout>
          <c:xMode val="edge"/>
          <c:yMode val="edge"/>
          <c:x val="0.20529903041429021"/>
          <c:y val="3.017237406352043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118644067796648"/>
          <c:y val="0.21982758620689671"/>
          <c:w val="0.62033898305084745"/>
          <c:h val="0.6314655172413805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717-4486-873E-8E2F2A196900}"/>
              </c:ext>
            </c:extLst>
          </c:dPt>
          <c:dPt>
            <c:idx val="1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717-4486-873E-8E2F2A196900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717-4486-873E-8E2F2A196900}"/>
              </c:ext>
            </c:extLst>
          </c:dPt>
          <c:cat>
            <c:strRef>
              <c:f>'2.1'!$A$5:$A$7</c:f>
              <c:strCache>
                <c:ptCount val="3"/>
                <c:pt idx="0">
                  <c:v>กลุ่มต่ำกว่า</c:v>
                </c:pt>
                <c:pt idx="1">
                  <c:v>กลุ่มปกติ</c:v>
                </c:pt>
                <c:pt idx="2">
                  <c:v>กลุ่มสูงกว่าปกติ</c:v>
                </c:pt>
              </c:strCache>
            </c:strRef>
          </c:cat>
          <c:val>
            <c:numRef>
              <c:f>'2.1'!$C$5:$C$7</c:f>
              <c:numCache>
                <c:formatCode>0.00</c:formatCode>
                <c:ptCount val="3"/>
                <c:pt idx="0">
                  <c:v>11.764705882352942</c:v>
                </c:pt>
                <c:pt idx="1">
                  <c:v>70.588235294117652</c:v>
                </c:pt>
                <c:pt idx="2">
                  <c:v>17.647058823529413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6-A717-4486-873E-8E2F2A196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116288"/>
        <c:axId val="211689856"/>
        <c:axId val="0"/>
      </c:bar3DChart>
      <c:catAx>
        <c:axId val="51116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th-TH"/>
                  <a:t>ผลการประเมิน</a:t>
                </a:r>
              </a:p>
            </c:rich>
          </c:tx>
          <c:layout>
            <c:manualLayout>
              <c:xMode val="edge"/>
              <c:yMode val="edge"/>
              <c:x val="0.37627118644067797"/>
              <c:y val="0.894396551724137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68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689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th-TH"/>
                  <a:t>ร้อยละ</a:t>
                </a:r>
              </a:p>
            </c:rich>
          </c:tx>
          <c:layout>
            <c:manualLayout>
              <c:xMode val="edge"/>
              <c:yMode val="edge"/>
              <c:x val="3.0508474576271191E-2"/>
              <c:y val="0.543103448275862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1162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016949152542372"/>
          <c:y val="0.52586206896551657"/>
          <c:w val="0.17288135593220344"/>
          <c:h val="0.137931034482758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808080"/>
        </a:gs>
        <a:gs pos="100000">
          <a:srgbClr val="FFFF00"/>
        </a:gs>
      </a:gsLst>
      <a:lin ang="0" scaled="1"/>
    </a:gradFill>
    <a:ln w="38100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TH SarabunPSK" panose="020B0500040200020003" pitchFamily="34" charset="-34"/>
                <a:ea typeface="Arial"/>
                <a:cs typeface="TH SarabunPSK" panose="020B0500040200020003" pitchFamily="34" charset="-34"/>
              </a:defRPr>
            </a:pP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แผนภูมิแท่งแสดงผลการประเมินความฉลาดทางอารมณ์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(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EQ)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TH SarabunPSK" panose="020B0500040200020003" pitchFamily="34" charset="-34"/>
                <a:ea typeface="Arial"/>
                <a:cs typeface="TH SarabunPSK" panose="020B0500040200020003" pitchFamily="34" charset="-34"/>
              </a:defRPr>
            </a:pP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พฤติกรรมด้านตัดสินใจและแก้ปัญหา </a:t>
            </a:r>
            <a:endParaRPr lang="en-US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TH SarabunPSK" panose="020B0500040200020003" pitchFamily="34" charset="-34"/>
                <a:ea typeface="Arial"/>
                <a:cs typeface="TH SarabunPSK" panose="020B0500040200020003" pitchFamily="34" charset="-34"/>
              </a:defRPr>
            </a:pP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นักเรียนชั้นมัธยมศึกษาปีที่ 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/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ปีการศึกษา 256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endPara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layout>
        <c:manualLayout>
          <c:xMode val="edge"/>
          <c:yMode val="edge"/>
          <c:x val="0.21062822145571225"/>
          <c:y val="3.288574002876506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118644067796648"/>
          <c:y val="0.21888434952172542"/>
          <c:w val="0.62033898305084745"/>
          <c:h val="0.6330478736167549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218-455A-8CFA-8A0483EB6E44}"/>
              </c:ext>
            </c:extLst>
          </c:dPt>
          <c:dPt>
            <c:idx val="1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218-455A-8CFA-8A0483EB6E4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218-455A-8CFA-8A0483EB6E44}"/>
              </c:ext>
            </c:extLst>
          </c:dPt>
          <c:cat>
            <c:strRef>
              <c:f>'2.2'!$A$5:$A$7</c:f>
              <c:strCache>
                <c:ptCount val="3"/>
                <c:pt idx="0">
                  <c:v>กลุ่มต่ำกว่า</c:v>
                </c:pt>
                <c:pt idx="1">
                  <c:v>กลุ่มปกติ</c:v>
                </c:pt>
                <c:pt idx="2">
                  <c:v>กลุ่มสูงกว่าปกติ</c:v>
                </c:pt>
              </c:strCache>
            </c:strRef>
          </c:cat>
          <c:val>
            <c:numRef>
              <c:f>'2.2'!$C$5:$C$7</c:f>
              <c:numCache>
                <c:formatCode>0.00</c:formatCode>
                <c:ptCount val="3"/>
                <c:pt idx="0">
                  <c:v>44.117647058823529</c:v>
                </c:pt>
                <c:pt idx="1">
                  <c:v>47.058823529411768</c:v>
                </c:pt>
                <c:pt idx="2">
                  <c:v>8.8235294117647065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6-E218-455A-8CFA-8A0483EB6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1780736"/>
        <c:axId val="211782656"/>
        <c:axId val="0"/>
      </c:bar3DChart>
      <c:catAx>
        <c:axId val="211780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th-TH"/>
                  <a:t>ผลการประเมิน</a:t>
                </a:r>
              </a:p>
            </c:rich>
          </c:tx>
          <c:layout>
            <c:manualLayout>
              <c:xMode val="edge"/>
              <c:yMode val="edge"/>
              <c:x val="0.37627118644067797"/>
              <c:y val="0.892704763835850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78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782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th-TH"/>
                  <a:t>ร้อยละ</a:t>
                </a:r>
              </a:p>
            </c:rich>
          </c:tx>
          <c:layout>
            <c:manualLayout>
              <c:xMode val="edge"/>
              <c:yMode val="edge"/>
              <c:x val="3.0508474576271191E-2"/>
              <c:y val="0.5429191308168024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7807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016949152542372"/>
          <c:y val="0.52575152354882815"/>
          <c:w val="0.17288135593220344"/>
          <c:h val="0.13733928108771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808080"/>
        </a:gs>
        <a:gs pos="100000">
          <a:srgbClr val="FFFF00"/>
        </a:gs>
      </a:gsLst>
      <a:lin ang="0" scaled="1"/>
    </a:gradFill>
    <a:ln w="38100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TH SarabunPSK" panose="020B0500040200020003" pitchFamily="34" charset="-34"/>
                <a:ea typeface="Arial"/>
                <a:cs typeface="TH SarabunPSK" panose="020B0500040200020003" pitchFamily="34" charset="-34"/>
              </a:defRPr>
            </a:pP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แผนภูมิแท่งแสดงผลการประเมินความฉลาดทางอารมณ์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(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EQ)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TH SarabunPSK" panose="020B0500040200020003" pitchFamily="34" charset="-34"/>
                <a:ea typeface="Arial"/>
                <a:cs typeface="TH SarabunPSK" panose="020B0500040200020003" pitchFamily="34" charset="-34"/>
              </a:defRPr>
            </a:pP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พฤติกรรมด้านสัมพันธภาพ  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TH SarabunPSK" panose="020B0500040200020003" pitchFamily="34" charset="-34"/>
                <a:ea typeface="Arial"/>
                <a:cs typeface="TH SarabunPSK" panose="020B0500040200020003" pitchFamily="34" charset="-34"/>
              </a:defRPr>
            </a:pP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นักเรียนชั้นมัธยมศึกษาปีที่ 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/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 ปีการศึกษา 256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endPara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layout>
        <c:manualLayout>
          <c:xMode val="edge"/>
          <c:yMode val="edge"/>
          <c:x val="0.15084745762711901"/>
          <c:y val="2.997858672376874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118644067796648"/>
          <c:y val="0.21841541755888702"/>
          <c:w val="0.62033898305084745"/>
          <c:h val="0.6338329764453977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791-4259-91A9-73D234634D93}"/>
              </c:ext>
            </c:extLst>
          </c:dPt>
          <c:dPt>
            <c:idx val="1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791-4259-91A9-73D234634D93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791-4259-91A9-73D234634D93}"/>
              </c:ext>
            </c:extLst>
          </c:dPt>
          <c:cat>
            <c:strRef>
              <c:f>'2.3'!$A$5:$A$7</c:f>
              <c:strCache>
                <c:ptCount val="3"/>
                <c:pt idx="0">
                  <c:v>กลุ่มต่ำกว่า</c:v>
                </c:pt>
                <c:pt idx="1">
                  <c:v>กลุ่มปกติ</c:v>
                </c:pt>
                <c:pt idx="2">
                  <c:v>กลุ่มสูงกว่าปกติ</c:v>
                </c:pt>
              </c:strCache>
            </c:strRef>
          </c:cat>
          <c:val>
            <c:numRef>
              <c:f>'2.3'!$C$5:$C$7</c:f>
              <c:numCache>
                <c:formatCode>0.00</c:formatCode>
                <c:ptCount val="3"/>
                <c:pt idx="0">
                  <c:v>11.764705882352942</c:v>
                </c:pt>
                <c:pt idx="1">
                  <c:v>73.529411764705884</c:v>
                </c:pt>
                <c:pt idx="2">
                  <c:v>14.705882352941176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6-D791-4259-91A9-73D234634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1875328"/>
        <c:axId val="211877248"/>
        <c:axId val="0"/>
      </c:bar3DChart>
      <c:catAx>
        <c:axId val="21187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th-TH"/>
                  <a:t>ผลการประเมิน</a:t>
                </a:r>
              </a:p>
            </c:rich>
          </c:tx>
          <c:layout>
            <c:manualLayout>
              <c:xMode val="edge"/>
              <c:yMode val="edge"/>
              <c:x val="0.37627118644067797"/>
              <c:y val="0.892933618843683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877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877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th-TH"/>
                  <a:t>ร้อยละ</a:t>
                </a:r>
              </a:p>
            </c:rich>
          </c:tx>
          <c:layout>
            <c:manualLayout>
              <c:xMode val="edge"/>
              <c:yMode val="edge"/>
              <c:x val="3.0508474576271191E-2"/>
              <c:y val="0.543897216274092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18753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016949152542372"/>
          <c:y val="0.52462526766595285"/>
          <c:w val="0.17288135593220344"/>
          <c:h val="0.137044967880085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808080"/>
        </a:gs>
        <a:gs pos="100000">
          <a:srgbClr val="FFFF00"/>
        </a:gs>
      </a:gsLst>
      <a:lin ang="0" scaled="1"/>
    </a:gradFill>
    <a:ln w="38100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TH SarabunPSK" panose="020B0500040200020003" pitchFamily="34" charset="-34"/>
                <a:ea typeface="Arial"/>
                <a:cs typeface="TH SarabunPSK" panose="020B0500040200020003" pitchFamily="34" charset="-34"/>
              </a:defRPr>
            </a:pP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แผนภูมิแท่งแสดงผลการประเมินความฉลาดทางอารมณ์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(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EQ)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TH SarabunPSK" panose="020B0500040200020003" pitchFamily="34" charset="-34"/>
                <a:ea typeface="Arial"/>
                <a:cs typeface="TH SarabunPSK" panose="020B0500040200020003" pitchFamily="34" charset="-34"/>
              </a:defRPr>
            </a:pP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พฤติกรรมด้านภูมิใจในตนเอง    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TH SarabunPSK" panose="020B0500040200020003" pitchFamily="34" charset="-34"/>
                <a:ea typeface="Arial"/>
                <a:cs typeface="TH SarabunPSK" panose="020B0500040200020003" pitchFamily="34" charset="-34"/>
              </a:defRPr>
            </a:pP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นักเรียนชั้นมัธยมศึกษาปีที่ 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/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ปีการศึกษา 256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endPara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layout>
        <c:manualLayout>
          <c:xMode val="edge"/>
          <c:yMode val="edge"/>
          <c:x val="0.15228444160216076"/>
          <c:y val="3.004291845493569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08970674985914"/>
          <c:y val="0.21888434952172542"/>
          <c:w val="0.62098241358399231"/>
          <c:h val="0.6330478736167549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814-4B20-8249-8860A2B85F65}"/>
              </c:ext>
            </c:extLst>
          </c:dPt>
          <c:dPt>
            <c:idx val="1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814-4B20-8249-8860A2B85F65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814-4B20-8249-8860A2B85F65}"/>
              </c:ext>
            </c:extLst>
          </c:dPt>
          <c:cat>
            <c:strRef>
              <c:f>'3.1'!$A$5:$A$7</c:f>
              <c:strCache>
                <c:ptCount val="3"/>
                <c:pt idx="0">
                  <c:v>กลุ่มต่ำกว่า</c:v>
                </c:pt>
                <c:pt idx="1">
                  <c:v>กลุ่มปกติ</c:v>
                </c:pt>
                <c:pt idx="2">
                  <c:v>กลุ่มสูงกว่าปกติ</c:v>
                </c:pt>
              </c:strCache>
            </c:strRef>
          </c:cat>
          <c:val>
            <c:numRef>
              <c:f>'3.1'!$C$5:$C$7</c:f>
              <c:numCache>
                <c:formatCode>0.00</c:formatCode>
                <c:ptCount val="3"/>
                <c:pt idx="0">
                  <c:v>5.882352941176471</c:v>
                </c:pt>
                <c:pt idx="1">
                  <c:v>79.411764705882348</c:v>
                </c:pt>
                <c:pt idx="2">
                  <c:v>14.705882352941176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6-8814-4B20-8249-8860A2B85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2522496"/>
        <c:axId val="212524416"/>
        <c:axId val="0"/>
      </c:bar3DChart>
      <c:catAx>
        <c:axId val="212522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th-TH"/>
                  <a:t>ผลการประเมิน</a:t>
                </a:r>
              </a:p>
            </c:rich>
          </c:tx>
          <c:layout>
            <c:manualLayout>
              <c:xMode val="edge"/>
              <c:yMode val="edge"/>
              <c:x val="0.37563505069480535"/>
              <c:y val="0.892704763835850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524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2524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th-TH"/>
                  <a:t>ร้อยละ</a:t>
                </a:r>
              </a:p>
            </c:rich>
          </c:tx>
          <c:layout>
            <c:manualLayout>
              <c:xMode val="edge"/>
              <c:yMode val="edge"/>
              <c:x val="3.0456852791878191E-2"/>
              <c:y val="0.5429191308168024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522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04921148815788"/>
          <c:y val="0.52575152354882815"/>
          <c:w val="0.17258918777284851"/>
          <c:h val="0.13733928108771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808080"/>
        </a:gs>
        <a:gs pos="100000">
          <a:srgbClr val="FFFF00"/>
        </a:gs>
      </a:gsLst>
      <a:lin ang="0" scaled="1"/>
    </a:gradFill>
    <a:ln w="38100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TH SarabunPSK" panose="020B0500040200020003" pitchFamily="34" charset="-34"/>
                <a:ea typeface="Arial"/>
                <a:cs typeface="TH SarabunPSK" panose="020B0500040200020003" pitchFamily="34" charset="-34"/>
              </a:defRPr>
            </a:pP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แผนภูมิแท่งแสดงผลการประเมินความฉลาดทางอารมณ์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(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EQ)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TH SarabunPSK" panose="020B0500040200020003" pitchFamily="34" charset="-34"/>
                <a:ea typeface="Arial"/>
                <a:cs typeface="TH SarabunPSK" panose="020B0500040200020003" pitchFamily="34" charset="-34"/>
              </a:defRPr>
            </a:pP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พฤติกรรมด้านพอใจชีวิต     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TH SarabunPSK" panose="020B0500040200020003" pitchFamily="34" charset="-34"/>
                <a:ea typeface="Arial"/>
                <a:cs typeface="TH SarabunPSK" panose="020B0500040200020003" pitchFamily="34" charset="-34"/>
              </a:defRPr>
            </a:pP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นักเรียนชั้นมัธยมศึกษาปีที่ 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/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ปีการศึกษา 256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endPara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layout>
        <c:manualLayout>
          <c:xMode val="edge"/>
          <c:yMode val="edge"/>
          <c:x val="0.15110374361099599"/>
          <c:y val="3.010752688172043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147722195095463"/>
          <c:y val="0.21935529938528944"/>
          <c:w val="0.61969491101087815"/>
          <c:h val="0.6322593923458358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59B-4196-835D-8F4AEE47EECB}"/>
              </c:ext>
            </c:extLst>
          </c:dPt>
          <c:dPt>
            <c:idx val="1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59B-4196-835D-8F4AEE47EECB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59B-4196-835D-8F4AEE47EECB}"/>
              </c:ext>
            </c:extLst>
          </c:dPt>
          <c:cat>
            <c:strRef>
              <c:f>'3.2'!$A$5:$A$7</c:f>
              <c:strCache>
                <c:ptCount val="3"/>
                <c:pt idx="0">
                  <c:v>กลุ่มต่ำกว่า</c:v>
                </c:pt>
                <c:pt idx="1">
                  <c:v>กลุ่มปกติ</c:v>
                </c:pt>
                <c:pt idx="2">
                  <c:v>กลุ่มสูงกว่าปกติ</c:v>
                </c:pt>
              </c:strCache>
            </c:strRef>
          </c:cat>
          <c:val>
            <c:numRef>
              <c:f>'3.2'!$C$5:$C$7</c:f>
              <c:numCache>
                <c:formatCode>0.00</c:formatCode>
                <c:ptCount val="3"/>
                <c:pt idx="0">
                  <c:v>0</c:v>
                </c:pt>
                <c:pt idx="1">
                  <c:v>8.8235294117647065</c:v>
                </c:pt>
                <c:pt idx="2">
                  <c:v>91.17647058823529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6-359B-4196-835D-8F4AEE47E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2350848"/>
        <c:axId val="212353024"/>
        <c:axId val="0"/>
      </c:bar3DChart>
      <c:catAx>
        <c:axId val="21235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th-TH"/>
                  <a:t>ผลการประเมิน</a:t>
                </a:r>
              </a:p>
            </c:rich>
          </c:tx>
          <c:layout>
            <c:manualLayout>
              <c:xMode val="edge"/>
              <c:yMode val="edge"/>
              <c:x val="0.37521258060059981"/>
              <c:y val="0.892474924505404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353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2353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th-TH"/>
                  <a:t>ร้อยละ</a:t>
                </a:r>
              </a:p>
            </c:rich>
          </c:tx>
          <c:layout>
            <c:manualLayout>
              <c:xMode val="edge"/>
              <c:yMode val="edge"/>
              <c:x val="3.0560271646859091E-2"/>
              <c:y val="0.54408715039652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3508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984791162564773"/>
          <c:y val="0.52473231168684553"/>
          <c:w val="0.17317505091150517"/>
          <c:h val="0.137634634380379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808080"/>
        </a:gs>
        <a:gs pos="100000">
          <a:srgbClr val="FFFF00"/>
        </a:gs>
      </a:gsLst>
      <a:lin ang="0" scaled="1"/>
    </a:gradFill>
    <a:ln w="38100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TH SarabunPSK" panose="020B0500040200020003" pitchFamily="34" charset="-34"/>
                <a:ea typeface="Arial"/>
                <a:cs typeface="TH SarabunPSK" panose="020B0500040200020003" pitchFamily="34" charset="-34"/>
              </a:defRPr>
            </a:pP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แผนภูมิแท่งแสดงผลการประเมินความฉลาดทางอารมณ์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(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EQ)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TH SarabunPSK" panose="020B0500040200020003" pitchFamily="34" charset="-34"/>
                <a:ea typeface="Arial"/>
                <a:cs typeface="TH SarabunPSK" panose="020B0500040200020003" pitchFamily="34" charset="-34"/>
              </a:defRPr>
            </a:pP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พฤติกรรมด้านสุขสงบทางกาย      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TH SarabunPSK" panose="020B0500040200020003" pitchFamily="34" charset="-34"/>
                <a:ea typeface="Arial"/>
                <a:cs typeface="TH SarabunPSK" panose="020B0500040200020003" pitchFamily="34" charset="-34"/>
              </a:defRPr>
            </a:pP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นักเรียนชั้นมัธยมศึกษาปีที่ 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/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r>
              <a:rPr lang="th-TH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 ปีการศึกษา 256</a:t>
            </a:r>
            <a:r>
              <a:rPr lang="en-US" sz="1600" b="1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endParaRPr lang="th-TH" sz="16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c:rich>
      </c:tx>
      <c:layout>
        <c:manualLayout>
          <c:xMode val="edge"/>
          <c:yMode val="edge"/>
          <c:x val="0.18544090310992292"/>
          <c:y val="3.01074545169033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08970674985914"/>
          <c:y val="0.21935529938528944"/>
          <c:w val="0.62098241358399231"/>
          <c:h val="0.6322593923458358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907-4C4F-BACD-369358E6A85C}"/>
              </c:ext>
            </c:extLst>
          </c:dPt>
          <c:dPt>
            <c:idx val="1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907-4C4F-BACD-369358E6A85C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907-4C4F-BACD-369358E6A85C}"/>
              </c:ext>
            </c:extLst>
          </c:dPt>
          <c:cat>
            <c:strRef>
              <c:f>'3.3'!$A$5:$A$7</c:f>
              <c:strCache>
                <c:ptCount val="3"/>
                <c:pt idx="0">
                  <c:v>กลุ่มต่ำกว่า</c:v>
                </c:pt>
                <c:pt idx="1">
                  <c:v>กลุ่มปกติ</c:v>
                </c:pt>
                <c:pt idx="2">
                  <c:v>กลุ่มสูงกว่าปกติ</c:v>
                </c:pt>
              </c:strCache>
            </c:strRef>
          </c:cat>
          <c:val>
            <c:numRef>
              <c:f>'3.3'!$C$5:$C$7</c:f>
              <c:numCache>
                <c:formatCode>0.00</c:formatCode>
                <c:ptCount val="3"/>
                <c:pt idx="0">
                  <c:v>0</c:v>
                </c:pt>
                <c:pt idx="1">
                  <c:v>17.647058823529413</c:v>
                </c:pt>
                <c:pt idx="2">
                  <c:v>82.352941176470594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6-4907-4C4F-BACD-369358E6A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2400384"/>
        <c:axId val="212402560"/>
        <c:axId val="0"/>
      </c:bar3DChart>
      <c:catAx>
        <c:axId val="212400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th-TH"/>
                  <a:t>ผลการประเมิน</a:t>
                </a:r>
              </a:p>
            </c:rich>
          </c:tx>
          <c:layout>
            <c:manualLayout>
              <c:xMode val="edge"/>
              <c:yMode val="edge"/>
              <c:x val="0.37563505069480535"/>
              <c:y val="0.894625462139815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402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2402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th-TH"/>
                  <a:t>ร้อยละ</a:t>
                </a:r>
              </a:p>
            </c:rich>
          </c:tx>
          <c:layout>
            <c:manualLayout>
              <c:xMode val="edge"/>
              <c:yMode val="edge"/>
              <c:x val="3.0456852791878191E-2"/>
              <c:y val="0.54408715039652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4003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04921148815788"/>
          <c:y val="0.52473231168684553"/>
          <c:w val="0.17258918777284851"/>
          <c:h val="0.137634634380379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808080"/>
        </a:gs>
        <a:gs pos="100000">
          <a:srgbClr val="FFFF00"/>
        </a:gs>
      </a:gsLst>
      <a:lin ang="0" scaled="1"/>
    </a:gradFill>
    <a:ln w="38100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30</xdr:row>
      <xdr:rowOff>171450</xdr:rowOff>
    </xdr:from>
    <xdr:to>
      <xdr:col>9</xdr:col>
      <xdr:colOff>9525</xdr:colOff>
      <xdr:row>35</xdr:row>
      <xdr:rowOff>375529</xdr:rowOff>
    </xdr:to>
    <xdr:pic>
      <xdr:nvPicPr>
        <xdr:cNvPr id="58369" name="Picture 1">
          <a:extLst>
            <a:ext uri="{FF2B5EF4-FFF2-40B4-BE49-F238E27FC236}">
              <a16:creationId xmlns:a16="http://schemas.microsoft.com/office/drawing/2014/main" id="{00000000-0008-0000-0000-000001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757" t="28125" r="54905" b="11198"/>
        <a:stretch>
          <a:fillRect/>
        </a:stretch>
      </xdr:blipFill>
      <xdr:spPr bwMode="auto">
        <a:xfrm>
          <a:off x="3305175" y="8220075"/>
          <a:ext cx="2800350" cy="220432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7</xdr:col>
      <xdr:colOff>0</xdr:colOff>
      <xdr:row>31</xdr:row>
      <xdr:rowOff>38100</xdr:rowOff>
    </xdr:from>
    <xdr:to>
      <xdr:col>7</xdr:col>
      <xdr:colOff>238125</xdr:colOff>
      <xdr:row>31</xdr:row>
      <xdr:rowOff>257175</xdr:rowOff>
    </xdr:to>
    <xdr:sp macro="" textlink="">
      <xdr:nvSpPr>
        <xdr:cNvPr id="3" name="วงรี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876800" y="8486775"/>
          <a:ext cx="238125" cy="2190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285755</xdr:colOff>
      <xdr:row>30</xdr:row>
      <xdr:rowOff>247649</xdr:rowOff>
    </xdr:from>
    <xdr:to>
      <xdr:col>9</xdr:col>
      <xdr:colOff>142876</xdr:colOff>
      <xdr:row>31</xdr:row>
      <xdr:rowOff>76198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rot="10800000" flipV="1">
          <a:off x="5162555" y="8296274"/>
          <a:ext cx="1076321" cy="228599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10</xdr:row>
      <xdr:rowOff>9525</xdr:rowOff>
    </xdr:from>
    <xdr:to>
      <xdr:col>2</xdr:col>
      <xdr:colOff>1666875</xdr:colOff>
      <xdr:row>25</xdr:row>
      <xdr:rowOff>9525</xdr:rowOff>
    </xdr:to>
    <xdr:graphicFrame macro="">
      <xdr:nvGraphicFramePr>
        <xdr:cNvPr id="27710" name="Chart 1026">
          <a:extLst>
            <a:ext uri="{FF2B5EF4-FFF2-40B4-BE49-F238E27FC236}">
              <a16:creationId xmlns:a16="http://schemas.microsoft.com/office/drawing/2014/main" id="{00000000-0008-0000-0C00-00003E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9525</xdr:rowOff>
    </xdr:from>
    <xdr:to>
      <xdr:col>2</xdr:col>
      <xdr:colOff>1676400</xdr:colOff>
      <xdr:row>25</xdr:row>
      <xdr:rowOff>9525</xdr:rowOff>
    </xdr:to>
    <xdr:graphicFrame macro="">
      <xdr:nvGraphicFramePr>
        <xdr:cNvPr id="30782" name="Chart 2">
          <a:extLst>
            <a:ext uri="{FF2B5EF4-FFF2-40B4-BE49-F238E27FC236}">
              <a16:creationId xmlns:a16="http://schemas.microsoft.com/office/drawing/2014/main" id="{00000000-0008-0000-0D00-00003E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179071</xdr:colOff>
      <xdr:row>0</xdr:row>
      <xdr:rowOff>0</xdr:rowOff>
    </xdr:from>
    <xdr:to>
      <xdr:col>7</xdr:col>
      <xdr:colOff>87630</xdr:colOff>
      <xdr:row>3</xdr:row>
      <xdr:rowOff>266699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76551" y="0"/>
          <a:ext cx="853439" cy="1066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28575</xdr:rowOff>
    </xdr:from>
    <xdr:to>
      <xdr:col>2</xdr:col>
      <xdr:colOff>1676400</xdr:colOff>
      <xdr:row>25</xdr:row>
      <xdr:rowOff>19050</xdr:rowOff>
    </xdr:to>
    <xdr:graphicFrame macro="">
      <xdr:nvGraphicFramePr>
        <xdr:cNvPr id="1085" name="Chart 1">
          <a:extLst>
            <a:ext uri="{FF2B5EF4-FFF2-40B4-BE49-F238E27FC236}">
              <a16:creationId xmlns:a16="http://schemas.microsoft.com/office/drawing/2014/main" id="{00000000-0008-0000-0500-00003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10</xdr:row>
      <xdr:rowOff>0</xdr:rowOff>
    </xdr:from>
    <xdr:to>
      <xdr:col>2</xdr:col>
      <xdr:colOff>1676400</xdr:colOff>
      <xdr:row>25</xdr:row>
      <xdr:rowOff>57150</xdr:rowOff>
    </xdr:to>
    <xdr:graphicFrame macro="">
      <xdr:nvGraphicFramePr>
        <xdr:cNvPr id="3134" name="Chart 2">
          <a:extLst>
            <a:ext uri="{FF2B5EF4-FFF2-40B4-BE49-F238E27FC236}">
              <a16:creationId xmlns:a16="http://schemas.microsoft.com/office/drawing/2014/main" id="{00000000-0008-0000-0600-00003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19050</xdr:rowOff>
    </xdr:from>
    <xdr:to>
      <xdr:col>2</xdr:col>
      <xdr:colOff>1666875</xdr:colOff>
      <xdr:row>25</xdr:row>
      <xdr:rowOff>28575</xdr:rowOff>
    </xdr:to>
    <xdr:graphicFrame macro="">
      <xdr:nvGraphicFramePr>
        <xdr:cNvPr id="6206" name="Chart 2">
          <a:extLst>
            <a:ext uri="{FF2B5EF4-FFF2-40B4-BE49-F238E27FC236}">
              <a16:creationId xmlns:a16="http://schemas.microsoft.com/office/drawing/2014/main" id="{00000000-0008-0000-0700-00003E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10</xdr:row>
      <xdr:rowOff>19050</xdr:rowOff>
    </xdr:from>
    <xdr:to>
      <xdr:col>2</xdr:col>
      <xdr:colOff>1676400</xdr:colOff>
      <xdr:row>25</xdr:row>
      <xdr:rowOff>9525</xdr:rowOff>
    </xdr:to>
    <xdr:graphicFrame macro="">
      <xdr:nvGraphicFramePr>
        <xdr:cNvPr id="12350" name="Chart 2">
          <a:extLst>
            <a:ext uri="{FF2B5EF4-FFF2-40B4-BE49-F238E27FC236}">
              <a16:creationId xmlns:a16="http://schemas.microsoft.com/office/drawing/2014/main" id="{00000000-0008-0000-0800-00003E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9</xdr:row>
      <xdr:rowOff>253365</xdr:rowOff>
    </xdr:from>
    <xdr:to>
      <xdr:col>14</xdr:col>
      <xdr:colOff>127635</xdr:colOff>
      <xdr:row>24</xdr:row>
      <xdr:rowOff>262890</xdr:rowOff>
    </xdr:to>
    <xdr:graphicFrame macro="">
      <xdr:nvGraphicFramePr>
        <xdr:cNvPr id="15422" name="Chart 2">
          <a:extLst>
            <a:ext uri="{FF2B5EF4-FFF2-40B4-BE49-F238E27FC236}">
              <a16:creationId xmlns:a16="http://schemas.microsoft.com/office/drawing/2014/main" id="{00000000-0008-0000-0900-00003E3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285750</xdr:rowOff>
    </xdr:from>
    <xdr:to>
      <xdr:col>2</xdr:col>
      <xdr:colOff>1676400</xdr:colOff>
      <xdr:row>25</xdr:row>
      <xdr:rowOff>9525</xdr:rowOff>
    </xdr:to>
    <xdr:graphicFrame macro="">
      <xdr:nvGraphicFramePr>
        <xdr:cNvPr id="18494" name="Chart 1026">
          <a:extLst>
            <a:ext uri="{FF2B5EF4-FFF2-40B4-BE49-F238E27FC236}">
              <a16:creationId xmlns:a16="http://schemas.microsoft.com/office/drawing/2014/main" id="{00000000-0008-0000-0A00-00003E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9525</xdr:rowOff>
    </xdr:from>
    <xdr:to>
      <xdr:col>2</xdr:col>
      <xdr:colOff>1676400</xdr:colOff>
      <xdr:row>25</xdr:row>
      <xdr:rowOff>19050</xdr:rowOff>
    </xdr:to>
    <xdr:graphicFrame macro="">
      <xdr:nvGraphicFramePr>
        <xdr:cNvPr id="24638" name="Chart 2">
          <a:extLst>
            <a:ext uri="{FF2B5EF4-FFF2-40B4-BE49-F238E27FC236}">
              <a16:creationId xmlns:a16="http://schemas.microsoft.com/office/drawing/2014/main" id="{00000000-0008-0000-0B00-00003E6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workbookViewId="0">
      <selection activeCell="O47" sqref="O47"/>
    </sheetView>
  </sheetViews>
  <sheetFormatPr defaultColWidth="9.109375" defaultRowHeight="31.8" x14ac:dyDescent="0.8"/>
  <cols>
    <col min="1" max="1" width="9.109375" style="44"/>
    <col min="2" max="2" width="18.33203125" style="44" customWidth="1"/>
    <col min="3" max="16384" width="9.109375" style="44"/>
  </cols>
  <sheetData>
    <row r="1" spans="1:12" ht="34.200000000000003" x14ac:dyDescent="0.8">
      <c r="A1" s="43" t="s">
        <v>24</v>
      </c>
    </row>
    <row r="2" spans="1:12" ht="32.4" x14ac:dyDescent="0.85">
      <c r="B2" s="45" t="s">
        <v>19</v>
      </c>
    </row>
    <row r="3" spans="1:12" x14ac:dyDescent="0.8">
      <c r="B3" s="44" t="s">
        <v>20</v>
      </c>
    </row>
    <row r="4" spans="1:12" x14ac:dyDescent="0.8">
      <c r="B4" s="44" t="s">
        <v>21</v>
      </c>
    </row>
    <row r="6" spans="1:12" x14ac:dyDescent="0.8">
      <c r="B6" s="90" t="s">
        <v>108</v>
      </c>
      <c r="C6" s="141" t="s">
        <v>109</v>
      </c>
      <c r="D6" s="141"/>
      <c r="E6" s="141"/>
      <c r="F6" s="141"/>
      <c r="G6" s="141"/>
      <c r="H6" s="141"/>
      <c r="I6" s="141"/>
    </row>
    <row r="7" spans="1:12" x14ac:dyDescent="0.8">
      <c r="B7" s="91"/>
      <c r="C7" s="89"/>
      <c r="D7" s="89"/>
      <c r="E7" s="89"/>
      <c r="F7" s="89"/>
      <c r="G7" s="89"/>
      <c r="H7" s="89"/>
      <c r="I7" s="89"/>
    </row>
    <row r="8" spans="1:12" x14ac:dyDescent="0.8">
      <c r="B8" s="142" t="s">
        <v>110</v>
      </c>
      <c r="C8" s="142"/>
      <c r="D8" s="46"/>
    </row>
    <row r="9" spans="1:12" x14ac:dyDescent="0.8">
      <c r="B9" s="87">
        <v>1</v>
      </c>
      <c r="C9" s="88">
        <v>4</v>
      </c>
      <c r="D9" s="88">
        <v>6</v>
      </c>
      <c r="E9" s="87">
        <v>7</v>
      </c>
      <c r="F9" s="87">
        <v>10</v>
      </c>
      <c r="G9" s="87">
        <v>12</v>
      </c>
      <c r="H9" s="87">
        <v>14</v>
      </c>
      <c r="I9" s="87">
        <v>15</v>
      </c>
      <c r="J9" s="87">
        <v>17</v>
      </c>
      <c r="K9" s="87">
        <v>20</v>
      </c>
      <c r="L9" s="87">
        <v>22</v>
      </c>
    </row>
    <row r="10" spans="1:12" x14ac:dyDescent="0.8">
      <c r="B10" s="87">
        <v>23</v>
      </c>
      <c r="C10" s="88">
        <v>25</v>
      </c>
      <c r="D10" s="88">
        <v>28</v>
      </c>
      <c r="E10" s="87">
        <v>31</v>
      </c>
      <c r="F10" s="87">
        <v>32</v>
      </c>
      <c r="G10" s="87">
        <v>34</v>
      </c>
      <c r="H10" s="87">
        <v>36</v>
      </c>
      <c r="I10" s="87">
        <v>38</v>
      </c>
      <c r="J10" s="87">
        <v>39</v>
      </c>
      <c r="K10" s="87">
        <v>41</v>
      </c>
      <c r="L10" s="87">
        <v>42</v>
      </c>
    </row>
    <row r="11" spans="1:12" x14ac:dyDescent="0.8">
      <c r="B11" s="87">
        <v>43</v>
      </c>
      <c r="C11" s="88">
        <v>44</v>
      </c>
      <c r="D11" s="88">
        <v>46</v>
      </c>
      <c r="E11" s="87">
        <v>48</v>
      </c>
      <c r="F11" s="87">
        <v>49</v>
      </c>
      <c r="G11" s="87">
        <v>50</v>
      </c>
      <c r="H11" s="87"/>
      <c r="I11" s="87"/>
      <c r="J11" s="87"/>
      <c r="K11" s="87"/>
      <c r="L11" s="87"/>
    </row>
    <row r="12" spans="1:12" x14ac:dyDescent="0.8">
      <c r="B12" s="139" t="s">
        <v>112</v>
      </c>
      <c r="C12" s="139"/>
      <c r="D12" s="139"/>
      <c r="E12" s="139"/>
      <c r="F12" s="139"/>
      <c r="G12" s="139" t="s">
        <v>113</v>
      </c>
      <c r="H12" s="139"/>
      <c r="I12" s="139"/>
      <c r="J12" s="139"/>
      <c r="K12" s="139"/>
      <c r="L12" s="139"/>
    </row>
    <row r="13" spans="1:12" x14ac:dyDescent="0.8">
      <c r="B13" s="140" t="s">
        <v>114</v>
      </c>
      <c r="C13" s="140"/>
      <c r="D13" s="140"/>
      <c r="E13" s="140"/>
      <c r="G13" s="140" t="s">
        <v>115</v>
      </c>
      <c r="H13" s="140"/>
      <c r="I13" s="140"/>
      <c r="J13" s="140"/>
      <c r="K13" s="140"/>
      <c r="L13" s="140"/>
    </row>
    <row r="14" spans="1:12" x14ac:dyDescent="0.8">
      <c r="C14" s="46"/>
      <c r="D14" s="46"/>
    </row>
    <row r="15" spans="1:12" x14ac:dyDescent="0.8">
      <c r="B15" s="143" t="s">
        <v>111</v>
      </c>
      <c r="C15" s="143"/>
      <c r="D15" s="46"/>
    </row>
    <row r="16" spans="1:12" x14ac:dyDescent="0.8">
      <c r="B16" s="87">
        <v>2</v>
      </c>
      <c r="C16" s="88">
        <v>3</v>
      </c>
      <c r="D16" s="88">
        <v>5</v>
      </c>
      <c r="E16" s="87">
        <v>8</v>
      </c>
      <c r="F16" s="87">
        <v>9</v>
      </c>
      <c r="G16" s="87">
        <v>11</v>
      </c>
      <c r="H16" s="87">
        <v>13</v>
      </c>
      <c r="I16" s="87">
        <v>16</v>
      </c>
      <c r="J16" s="87">
        <v>18</v>
      </c>
      <c r="K16" s="87">
        <v>19</v>
      </c>
      <c r="L16" s="87">
        <v>21</v>
      </c>
    </row>
    <row r="17" spans="2:17" x14ac:dyDescent="0.8">
      <c r="B17" s="87">
        <v>24</v>
      </c>
      <c r="C17" s="88">
        <v>26</v>
      </c>
      <c r="D17" s="88">
        <v>27</v>
      </c>
      <c r="E17" s="87">
        <v>29</v>
      </c>
      <c r="F17" s="87">
        <v>30</v>
      </c>
      <c r="G17" s="87">
        <v>33</v>
      </c>
      <c r="H17" s="87">
        <v>35</v>
      </c>
      <c r="I17" s="87">
        <v>37</v>
      </c>
      <c r="J17" s="87">
        <v>40</v>
      </c>
      <c r="K17" s="87">
        <v>45</v>
      </c>
      <c r="L17" s="87">
        <v>47</v>
      </c>
    </row>
    <row r="18" spans="2:17" x14ac:dyDescent="0.8">
      <c r="B18" s="87">
        <v>51</v>
      </c>
      <c r="C18" s="88">
        <v>52</v>
      </c>
      <c r="D18" s="88"/>
      <c r="E18" s="87"/>
      <c r="F18" s="87"/>
      <c r="G18" s="87"/>
      <c r="H18" s="87"/>
      <c r="I18" s="87"/>
      <c r="J18" s="87"/>
      <c r="K18" s="87"/>
      <c r="L18" s="87"/>
    </row>
    <row r="19" spans="2:17" x14ac:dyDescent="0.8">
      <c r="B19" s="93" t="s">
        <v>116</v>
      </c>
      <c r="C19" s="93"/>
      <c r="D19" s="93"/>
      <c r="E19" s="93"/>
      <c r="F19" s="92"/>
      <c r="G19" s="139" t="s">
        <v>117</v>
      </c>
      <c r="H19" s="139"/>
      <c r="I19" s="139"/>
      <c r="J19" s="139"/>
      <c r="K19" s="139"/>
      <c r="L19" s="139"/>
    </row>
    <row r="20" spans="2:17" x14ac:dyDescent="0.8">
      <c r="B20" s="140" t="s">
        <v>118</v>
      </c>
      <c r="C20" s="140"/>
      <c r="D20" s="140"/>
      <c r="E20" s="140"/>
      <c r="F20" s="140"/>
      <c r="G20" s="140" t="s">
        <v>119</v>
      </c>
      <c r="H20" s="140"/>
      <c r="I20" s="140"/>
      <c r="J20" s="140"/>
      <c r="K20" s="140"/>
      <c r="L20" s="140"/>
    </row>
    <row r="22" spans="2:17" x14ac:dyDescent="0.8">
      <c r="B22" s="44" t="s">
        <v>22</v>
      </c>
    </row>
    <row r="23" spans="2:17" x14ac:dyDescent="0.8">
      <c r="B23" s="44" t="s">
        <v>23</v>
      </c>
    </row>
    <row r="24" spans="2:17" ht="33.6" x14ac:dyDescent="0.95">
      <c r="B24" s="53"/>
      <c r="C24" s="54"/>
      <c r="D24" s="53"/>
      <c r="E24" s="55" t="s">
        <v>101</v>
      </c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</row>
    <row r="25" spans="2:17" x14ac:dyDescent="0.8">
      <c r="B25" s="133" t="s">
        <v>157</v>
      </c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</row>
    <row r="26" spans="2:17" x14ac:dyDescent="0.8">
      <c r="B26" s="53"/>
      <c r="C26" s="57" t="s">
        <v>102</v>
      </c>
      <c r="D26" s="58"/>
      <c r="E26" s="58"/>
      <c r="F26" s="59"/>
      <c r="G26" s="58"/>
      <c r="H26" s="58"/>
      <c r="I26" s="58"/>
      <c r="J26" s="58"/>
      <c r="K26" s="59"/>
      <c r="L26" s="58"/>
      <c r="M26" s="56"/>
      <c r="N26" s="56"/>
      <c r="O26" s="56"/>
      <c r="P26" s="53"/>
      <c r="Q26" s="53"/>
    </row>
    <row r="27" spans="2:17" x14ac:dyDescent="0.8">
      <c r="B27" s="53"/>
      <c r="C27" s="57" t="s">
        <v>93</v>
      </c>
      <c r="D27" s="58"/>
      <c r="E27" s="58"/>
      <c r="F27" s="59"/>
      <c r="G27" s="58"/>
      <c r="H27" s="58"/>
      <c r="I27" s="58"/>
      <c r="J27" s="58"/>
      <c r="K27" s="59"/>
      <c r="L27" s="59"/>
      <c r="M27" s="53"/>
      <c r="N27" s="53"/>
      <c r="O27" s="53"/>
      <c r="P27" s="53"/>
      <c r="Q27" s="53"/>
    </row>
    <row r="28" spans="2:17" x14ac:dyDescent="0.8">
      <c r="B28" s="53"/>
      <c r="C28" s="57" t="s">
        <v>94</v>
      </c>
      <c r="D28" s="58"/>
      <c r="E28" s="58"/>
      <c r="F28" s="59"/>
      <c r="G28" s="58"/>
      <c r="H28" s="58"/>
      <c r="I28" s="58"/>
      <c r="J28" s="58"/>
      <c r="K28" s="59"/>
      <c r="L28" s="59"/>
      <c r="M28" s="53"/>
      <c r="N28" s="53"/>
      <c r="O28" s="53"/>
      <c r="P28" s="53"/>
      <c r="Q28" s="53"/>
    </row>
    <row r="29" spans="2:17" x14ac:dyDescent="0.8">
      <c r="B29" s="53"/>
      <c r="C29" s="57" t="s">
        <v>103</v>
      </c>
      <c r="D29" s="58"/>
      <c r="E29" s="58"/>
      <c r="F29" s="59"/>
      <c r="G29" s="58"/>
      <c r="H29" s="58"/>
      <c r="I29" s="58"/>
      <c r="J29" s="58"/>
      <c r="K29" s="59"/>
      <c r="L29" s="59"/>
      <c r="M29" s="53"/>
      <c r="N29" s="53"/>
      <c r="O29" s="53"/>
      <c r="P29" s="53"/>
      <c r="Q29" s="53"/>
    </row>
    <row r="30" spans="2:17" x14ac:dyDescent="0.8">
      <c r="B30" s="53"/>
      <c r="C30" s="134" t="s">
        <v>106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53"/>
    </row>
    <row r="31" spans="2:17" x14ac:dyDescent="0.8">
      <c r="B31" s="53"/>
      <c r="C31" s="57"/>
      <c r="D31" s="57"/>
      <c r="E31" s="57"/>
      <c r="F31" s="57"/>
      <c r="G31" s="57"/>
      <c r="H31" s="57"/>
      <c r="I31" s="57"/>
      <c r="J31" s="135" t="s">
        <v>107</v>
      </c>
      <c r="K31" s="135"/>
      <c r="L31" s="135"/>
      <c r="M31" s="135"/>
      <c r="N31" s="57"/>
      <c r="O31" s="57"/>
      <c r="P31" s="57"/>
      <c r="Q31" s="53"/>
    </row>
    <row r="32" spans="2:17" x14ac:dyDescent="0.8">
      <c r="B32" s="53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3"/>
    </row>
    <row r="33" spans="2:17" x14ac:dyDescent="0.8">
      <c r="B33" s="53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3"/>
    </row>
    <row r="34" spans="2:17" x14ac:dyDescent="0.8">
      <c r="B34" s="53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3"/>
    </row>
    <row r="35" spans="2:17" x14ac:dyDescent="0.8">
      <c r="B35" s="53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3"/>
    </row>
    <row r="36" spans="2:17" x14ac:dyDescent="0.8">
      <c r="B36" s="53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3"/>
    </row>
    <row r="37" spans="2:17" x14ac:dyDescent="0.8">
      <c r="B37" s="53"/>
      <c r="C37" s="57" t="s">
        <v>104</v>
      </c>
      <c r="D37" s="58"/>
      <c r="E37" s="58"/>
      <c r="F37" s="59"/>
      <c r="G37" s="58"/>
      <c r="H37" s="58"/>
      <c r="I37" s="58"/>
      <c r="J37" s="58"/>
      <c r="K37" s="59"/>
      <c r="L37" s="59"/>
      <c r="M37" s="53"/>
      <c r="N37" s="53"/>
      <c r="O37" s="53"/>
      <c r="P37" s="53"/>
      <c r="Q37" s="53"/>
    </row>
    <row r="38" spans="2:17" x14ac:dyDescent="0.8">
      <c r="B38" s="53"/>
      <c r="C38" s="57" t="s">
        <v>95</v>
      </c>
      <c r="D38" s="58"/>
      <c r="E38" s="58"/>
      <c r="F38" s="59"/>
      <c r="G38" s="58"/>
      <c r="H38" s="58"/>
      <c r="I38" s="58"/>
      <c r="J38" s="58"/>
      <c r="K38" s="59"/>
      <c r="L38" s="58"/>
      <c r="M38" s="53"/>
      <c r="N38" s="53"/>
      <c r="O38" s="53"/>
      <c r="P38" s="53"/>
      <c r="Q38" s="53"/>
    </row>
    <row r="39" spans="2:17" x14ac:dyDescent="0.8">
      <c r="B39" s="53"/>
      <c r="C39" s="57" t="s">
        <v>96</v>
      </c>
      <c r="D39" s="58"/>
      <c r="E39" s="58"/>
      <c r="F39" s="59"/>
      <c r="G39" s="58"/>
      <c r="H39" s="58"/>
      <c r="I39" s="58"/>
      <c r="J39" s="58"/>
      <c r="K39" s="59"/>
      <c r="L39" s="58"/>
      <c r="M39" s="53"/>
      <c r="N39" s="53"/>
      <c r="O39" s="53"/>
      <c r="P39" s="53"/>
      <c r="Q39" s="53"/>
    </row>
    <row r="40" spans="2:17" x14ac:dyDescent="0.8">
      <c r="B40" s="53"/>
      <c r="C40" s="57"/>
      <c r="D40" s="60" t="s">
        <v>97</v>
      </c>
      <c r="E40" s="61" t="s">
        <v>98</v>
      </c>
      <c r="F40" s="62"/>
      <c r="G40" s="63"/>
      <c r="H40" s="63"/>
      <c r="I40" s="63"/>
      <c r="J40" s="63"/>
      <c r="K40" s="62"/>
      <c r="L40" s="63"/>
      <c r="M40" s="64"/>
      <c r="N40" s="64"/>
      <c r="O40" s="64"/>
      <c r="P40" s="64"/>
      <c r="Q40" s="64"/>
    </row>
    <row r="41" spans="2:17" x14ac:dyDescent="0.8">
      <c r="B41" s="53"/>
      <c r="C41" s="65" t="s">
        <v>105</v>
      </c>
      <c r="D41" s="58"/>
      <c r="E41" s="58"/>
      <c r="F41" s="59"/>
      <c r="G41" s="58"/>
      <c r="H41" s="58"/>
      <c r="I41" s="58"/>
      <c r="J41" s="58"/>
      <c r="K41" s="59"/>
      <c r="L41" s="58"/>
      <c r="M41" s="66"/>
      <c r="N41" s="67"/>
      <c r="O41" s="68"/>
      <c r="P41" s="53"/>
      <c r="Q41" s="53"/>
    </row>
    <row r="42" spans="2:17" x14ac:dyDescent="0.8">
      <c r="B42" s="53"/>
      <c r="C42" s="136" t="s">
        <v>158</v>
      </c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53"/>
    </row>
    <row r="43" spans="2:17" x14ac:dyDescent="0.8">
      <c r="B43" s="53"/>
      <c r="C43" s="137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53"/>
    </row>
    <row r="44" spans="2:17" x14ac:dyDescent="0.8">
      <c r="B44" s="53"/>
      <c r="C44" s="69" t="s">
        <v>99</v>
      </c>
      <c r="D44" s="53"/>
      <c r="E44" s="58"/>
      <c r="F44" s="59"/>
      <c r="G44" s="58"/>
      <c r="H44" s="58"/>
      <c r="I44" s="58"/>
      <c r="J44" s="58"/>
      <c r="K44" s="59"/>
      <c r="L44" s="59"/>
      <c r="M44" s="53"/>
      <c r="N44" s="53"/>
      <c r="O44" s="53"/>
      <c r="P44" s="53"/>
      <c r="Q44" s="53"/>
    </row>
    <row r="45" spans="2:17" x14ac:dyDescent="0.8">
      <c r="B45" s="53"/>
      <c r="C45" s="53"/>
      <c r="D45" s="57" t="s">
        <v>100</v>
      </c>
      <c r="E45" s="58"/>
      <c r="F45" s="59"/>
      <c r="G45" s="58"/>
      <c r="H45" s="58"/>
      <c r="I45" s="58"/>
      <c r="J45" s="58"/>
      <c r="K45" s="59"/>
      <c r="L45" s="70"/>
      <c r="M45" s="71"/>
      <c r="N45" s="71"/>
      <c r="O45" s="71"/>
      <c r="P45" s="53"/>
      <c r="Q45" s="53"/>
    </row>
    <row r="46" spans="2:17" x14ac:dyDescent="0.8">
      <c r="D46" s="110" t="s">
        <v>121</v>
      </c>
      <c r="E46" s="109"/>
      <c r="F46" s="109"/>
    </row>
    <row r="47" spans="2:17" x14ac:dyDescent="0.8">
      <c r="D47" s="111"/>
      <c r="E47" s="109"/>
      <c r="F47" s="109"/>
    </row>
  </sheetData>
  <mergeCells count="15">
    <mergeCell ref="G19:L19"/>
    <mergeCell ref="B20:F20"/>
    <mergeCell ref="G20:L20"/>
    <mergeCell ref="C6:I6"/>
    <mergeCell ref="B8:C8"/>
    <mergeCell ref="B15:C15"/>
    <mergeCell ref="B12:F12"/>
    <mergeCell ref="G12:L12"/>
    <mergeCell ref="B13:E13"/>
    <mergeCell ref="G13:L13"/>
    <mergeCell ref="B25:Q25"/>
    <mergeCell ref="C30:P30"/>
    <mergeCell ref="J31:M31"/>
    <mergeCell ref="C42:P42"/>
    <mergeCell ref="C43:P43"/>
  </mergeCells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opLeftCell="A4" workbookViewId="0">
      <selection activeCell="S14" sqref="S13:S14"/>
    </sheetView>
  </sheetViews>
  <sheetFormatPr defaultColWidth="9.109375" defaultRowHeight="23.4" x14ac:dyDescent="0.6"/>
  <cols>
    <col min="1" max="1" width="22" style="1" customWidth="1"/>
    <col min="2" max="2" width="37.33203125" style="1" customWidth="1"/>
    <col min="3" max="3" width="25.44140625" style="1" customWidth="1"/>
    <col min="4" max="8" width="9.109375" style="1" hidden="1" customWidth="1"/>
    <col min="9" max="9" width="11.88671875" style="1" hidden="1" customWidth="1"/>
    <col min="10" max="14" width="9.109375" style="1" hidden="1" customWidth="1"/>
    <col min="15" max="16384" width="9.109375" style="1"/>
  </cols>
  <sheetData>
    <row r="1" spans="1:14" x14ac:dyDescent="0.6">
      <c r="A1" s="195" t="s">
        <v>176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1:14" x14ac:dyDescent="0.6">
      <c r="A2" s="195" t="s">
        <v>175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</row>
    <row r="4" spans="1:14" x14ac:dyDescent="0.6">
      <c r="A4" s="4" t="s">
        <v>4</v>
      </c>
      <c r="B4" s="4" t="s">
        <v>14</v>
      </c>
      <c r="C4" s="4" t="s">
        <v>5</v>
      </c>
    </row>
    <row r="5" spans="1:14" x14ac:dyDescent="0.6">
      <c r="A5" s="2" t="s">
        <v>7</v>
      </c>
      <c r="B5" s="2">
        <f>Report!J47</f>
        <v>15</v>
      </c>
      <c r="C5" s="5">
        <f>B5*100/B8</f>
        <v>44.117647058823529</v>
      </c>
    </row>
    <row r="6" spans="1:14" x14ac:dyDescent="0.6">
      <c r="A6" s="2" t="s">
        <v>8</v>
      </c>
      <c r="B6" s="2">
        <f>Report!J48</f>
        <v>16</v>
      </c>
      <c r="C6" s="5">
        <f>B6*100/B8</f>
        <v>47.058823529411768</v>
      </c>
    </row>
    <row r="7" spans="1:14" x14ac:dyDescent="0.6">
      <c r="A7" s="2" t="s">
        <v>9</v>
      </c>
      <c r="B7" s="2">
        <f>Report!J49</f>
        <v>3</v>
      </c>
      <c r="C7" s="5">
        <f>B7*100/B8</f>
        <v>8.8235294117647065</v>
      </c>
    </row>
    <row r="8" spans="1:14" ht="24" thickBot="1" x14ac:dyDescent="0.65">
      <c r="A8" s="7" t="s">
        <v>6</v>
      </c>
      <c r="B8" s="105">
        <f>Report!J50</f>
        <v>34</v>
      </c>
      <c r="C8" s="8">
        <f>B8*100/B8</f>
        <v>100</v>
      </c>
    </row>
    <row r="9" spans="1:14" ht="24" thickTop="1" x14ac:dyDescent="0.6"/>
  </sheetData>
  <mergeCells count="2">
    <mergeCell ref="A1:N1"/>
    <mergeCell ref="A2:N2"/>
  </mergeCells>
  <phoneticPr fontId="2" type="noConversion"/>
  <pageMargins left="0.98425196850393704" right="0.55118110236220474" top="0.98425196850393704" bottom="0.98425196850393704" header="0.51181102362204722" footer="0.51181102362204722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sqref="A1:XFD2"/>
    </sheetView>
  </sheetViews>
  <sheetFormatPr defaultColWidth="9.109375" defaultRowHeight="23.4" x14ac:dyDescent="0.6"/>
  <cols>
    <col min="1" max="1" width="22" style="1" customWidth="1"/>
    <col min="2" max="2" width="37.33203125" style="1" customWidth="1"/>
    <col min="3" max="3" width="25.44140625" style="1" customWidth="1"/>
    <col min="4" max="8" width="9.109375" style="1" hidden="1" customWidth="1"/>
    <col min="9" max="9" width="11.88671875" style="1" hidden="1" customWidth="1"/>
    <col min="10" max="14" width="9.109375" style="1" hidden="1" customWidth="1"/>
    <col min="15" max="16384" width="9.109375" style="1"/>
  </cols>
  <sheetData>
    <row r="1" spans="1:14" x14ac:dyDescent="0.6">
      <c r="A1" s="195" t="s">
        <v>176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1:14" x14ac:dyDescent="0.6">
      <c r="A2" s="195" t="s">
        <v>175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</row>
    <row r="4" spans="1:14" x14ac:dyDescent="0.6">
      <c r="A4" s="4" t="s">
        <v>4</v>
      </c>
      <c r="B4" s="4" t="s">
        <v>15</v>
      </c>
      <c r="C4" s="4" t="s">
        <v>5</v>
      </c>
    </row>
    <row r="5" spans="1:14" x14ac:dyDescent="0.6">
      <c r="A5" s="2" t="s">
        <v>7</v>
      </c>
      <c r="B5" s="2">
        <f>Report!K47</f>
        <v>4</v>
      </c>
      <c r="C5" s="5">
        <f>B5*100/B8</f>
        <v>11.764705882352942</v>
      </c>
    </row>
    <row r="6" spans="1:14" x14ac:dyDescent="0.6">
      <c r="A6" s="2" t="s">
        <v>8</v>
      </c>
      <c r="B6" s="2">
        <f>Report!K48</f>
        <v>25</v>
      </c>
      <c r="C6" s="5">
        <f>B6*100/B8</f>
        <v>73.529411764705884</v>
      </c>
    </row>
    <row r="7" spans="1:14" x14ac:dyDescent="0.6">
      <c r="A7" s="2" t="s">
        <v>9</v>
      </c>
      <c r="B7" s="2">
        <f>Report!K49</f>
        <v>5</v>
      </c>
      <c r="C7" s="5">
        <f>B7*100/B8</f>
        <v>14.705882352941176</v>
      </c>
    </row>
    <row r="8" spans="1:14" ht="24" thickBot="1" x14ac:dyDescent="0.65">
      <c r="A8" s="7" t="s">
        <v>6</v>
      </c>
      <c r="B8" s="105">
        <f>Report!K50</f>
        <v>34</v>
      </c>
      <c r="C8" s="8">
        <f>B8*100/B8</f>
        <v>100</v>
      </c>
    </row>
    <row r="9" spans="1:14" ht="24" thickTop="1" x14ac:dyDescent="0.6"/>
  </sheetData>
  <mergeCells count="2">
    <mergeCell ref="A1:N1"/>
    <mergeCell ref="A2:N2"/>
  </mergeCells>
  <phoneticPr fontId="2" type="noConversion"/>
  <pageMargins left="0.98425196850393704" right="0.55118110236220474" top="0.98425196850393704" bottom="0.98425196850393704" header="0.51181102362204722" footer="0.51181102362204722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sqref="A1:XFD2"/>
    </sheetView>
  </sheetViews>
  <sheetFormatPr defaultColWidth="9.109375" defaultRowHeight="23.4" x14ac:dyDescent="0.6"/>
  <cols>
    <col min="1" max="1" width="22" style="1" customWidth="1"/>
    <col min="2" max="2" width="37.33203125" style="1" customWidth="1"/>
    <col min="3" max="3" width="25.44140625" style="1" customWidth="1"/>
    <col min="4" max="8" width="9.109375" style="1" hidden="1" customWidth="1"/>
    <col min="9" max="9" width="11.88671875" style="1" hidden="1" customWidth="1"/>
    <col min="10" max="14" width="9.109375" style="1" hidden="1" customWidth="1"/>
    <col min="15" max="16384" width="9.109375" style="1"/>
  </cols>
  <sheetData>
    <row r="1" spans="1:14" x14ac:dyDescent="0.6">
      <c r="A1" s="195" t="s">
        <v>176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1:14" x14ac:dyDescent="0.6">
      <c r="A2" s="195" t="s">
        <v>175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</row>
    <row r="4" spans="1:14" x14ac:dyDescent="0.6">
      <c r="A4" s="4" t="s">
        <v>4</v>
      </c>
      <c r="B4" s="4" t="s">
        <v>16</v>
      </c>
      <c r="C4" s="4" t="s">
        <v>5</v>
      </c>
    </row>
    <row r="5" spans="1:14" x14ac:dyDescent="0.6">
      <c r="A5" s="2" t="s">
        <v>7</v>
      </c>
      <c r="B5" s="2">
        <f>Report!M47</f>
        <v>2</v>
      </c>
      <c r="C5" s="5">
        <f>B5*100/B8</f>
        <v>5.882352941176471</v>
      </c>
    </row>
    <row r="6" spans="1:14" x14ac:dyDescent="0.6">
      <c r="A6" s="2" t="s">
        <v>8</v>
      </c>
      <c r="B6" s="2">
        <f>Report!M48</f>
        <v>27</v>
      </c>
      <c r="C6" s="5">
        <f>B6*100/B8</f>
        <v>79.411764705882348</v>
      </c>
    </row>
    <row r="7" spans="1:14" x14ac:dyDescent="0.6">
      <c r="A7" s="2" t="s">
        <v>9</v>
      </c>
      <c r="B7" s="2">
        <f>Report!M49</f>
        <v>5</v>
      </c>
      <c r="C7" s="5">
        <f>B7*100/B8</f>
        <v>14.705882352941176</v>
      </c>
    </row>
    <row r="8" spans="1:14" ht="24" thickBot="1" x14ac:dyDescent="0.65">
      <c r="A8" s="7" t="s">
        <v>6</v>
      </c>
      <c r="B8" s="105">
        <f>Report!M50</f>
        <v>34</v>
      </c>
      <c r="C8" s="8">
        <f>B8*100/B8</f>
        <v>100</v>
      </c>
    </row>
    <row r="9" spans="1:14" ht="24" thickTop="1" x14ac:dyDescent="0.6"/>
  </sheetData>
  <mergeCells count="2">
    <mergeCell ref="A1:N1"/>
    <mergeCell ref="A2:N2"/>
  </mergeCells>
  <phoneticPr fontId="2" type="noConversion"/>
  <pageMargins left="0.98425196850393704" right="0.55118110236220474" top="0.98425196850393704" bottom="0.98425196850393704" header="0.51181102362204722" footer="0.51181102362204722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sqref="A1:XFD2"/>
    </sheetView>
  </sheetViews>
  <sheetFormatPr defaultColWidth="9.109375" defaultRowHeight="23.4" x14ac:dyDescent="0.6"/>
  <cols>
    <col min="1" max="1" width="22" style="1" customWidth="1"/>
    <col min="2" max="2" width="37.33203125" style="1" customWidth="1"/>
    <col min="3" max="3" width="25.44140625" style="1" customWidth="1"/>
    <col min="4" max="8" width="9.109375" style="1" hidden="1" customWidth="1"/>
    <col min="9" max="9" width="11.88671875" style="1" hidden="1" customWidth="1"/>
    <col min="10" max="14" width="9.109375" style="1" hidden="1" customWidth="1"/>
    <col min="15" max="16384" width="9.109375" style="1"/>
  </cols>
  <sheetData>
    <row r="1" spans="1:14" x14ac:dyDescent="0.6">
      <c r="A1" s="195" t="s">
        <v>176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1:14" x14ac:dyDescent="0.6">
      <c r="A2" s="195" t="s">
        <v>175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</row>
    <row r="4" spans="1:14" x14ac:dyDescent="0.6">
      <c r="A4" s="4" t="s">
        <v>4</v>
      </c>
      <c r="B4" s="4" t="s">
        <v>17</v>
      </c>
      <c r="C4" s="4" t="s">
        <v>5</v>
      </c>
    </row>
    <row r="5" spans="1:14" x14ac:dyDescent="0.6">
      <c r="A5" s="2" t="s">
        <v>7</v>
      </c>
      <c r="B5" s="2">
        <f>Report!N47</f>
        <v>0</v>
      </c>
      <c r="C5" s="5">
        <f>B5*100/B8</f>
        <v>0</v>
      </c>
    </row>
    <row r="6" spans="1:14" x14ac:dyDescent="0.6">
      <c r="A6" s="2" t="s">
        <v>8</v>
      </c>
      <c r="B6" s="2">
        <f>Report!N48</f>
        <v>3</v>
      </c>
      <c r="C6" s="5">
        <f>B6*100/B8</f>
        <v>8.8235294117647065</v>
      </c>
    </row>
    <row r="7" spans="1:14" x14ac:dyDescent="0.6">
      <c r="A7" s="2" t="s">
        <v>9</v>
      </c>
      <c r="B7" s="2">
        <f>Report!N49</f>
        <v>31</v>
      </c>
      <c r="C7" s="5">
        <f>B7*100/B8</f>
        <v>91.17647058823529</v>
      </c>
    </row>
    <row r="8" spans="1:14" ht="24" thickBot="1" x14ac:dyDescent="0.65">
      <c r="A8" s="7" t="s">
        <v>6</v>
      </c>
      <c r="B8" s="105">
        <f>Report!N50</f>
        <v>34</v>
      </c>
      <c r="C8" s="8">
        <f>B8*100/B8</f>
        <v>100</v>
      </c>
    </row>
    <row r="9" spans="1:14" ht="24" thickTop="1" x14ac:dyDescent="0.6"/>
  </sheetData>
  <mergeCells count="2">
    <mergeCell ref="A1:N1"/>
    <mergeCell ref="A2:N2"/>
  </mergeCells>
  <phoneticPr fontId="2" type="noConversion"/>
  <pageMargins left="0.98425196850393704" right="0.55118110236220474" top="0.98425196850393704" bottom="0.98425196850393704" header="0.51181102362204722" footer="0.51181102362204722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Q6" sqref="Q6"/>
    </sheetView>
  </sheetViews>
  <sheetFormatPr defaultColWidth="9.109375" defaultRowHeight="23.4" x14ac:dyDescent="0.6"/>
  <cols>
    <col min="1" max="1" width="22" style="1" customWidth="1"/>
    <col min="2" max="2" width="37.33203125" style="1" customWidth="1"/>
    <col min="3" max="3" width="25.44140625" style="1" customWidth="1"/>
    <col min="4" max="8" width="9.109375" style="1" hidden="1" customWidth="1"/>
    <col min="9" max="9" width="11.88671875" style="1" hidden="1" customWidth="1"/>
    <col min="10" max="14" width="9.109375" style="1" hidden="1" customWidth="1"/>
    <col min="15" max="16384" width="9.109375" style="1"/>
  </cols>
  <sheetData>
    <row r="1" spans="1:14" x14ac:dyDescent="0.6">
      <c r="A1" s="195" t="s">
        <v>176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1:14" x14ac:dyDescent="0.6">
      <c r="A2" s="195" t="s">
        <v>175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</row>
    <row r="4" spans="1:14" x14ac:dyDescent="0.6">
      <c r="A4" s="4" t="s">
        <v>4</v>
      </c>
      <c r="B4" s="4" t="s">
        <v>18</v>
      </c>
      <c r="C4" s="4" t="s">
        <v>5</v>
      </c>
    </row>
    <row r="5" spans="1:14" x14ac:dyDescent="0.6">
      <c r="A5" s="2" t="s">
        <v>7</v>
      </c>
      <c r="B5" s="2">
        <f>Report!O47</f>
        <v>0</v>
      </c>
      <c r="C5" s="5">
        <f>B5*100/B8</f>
        <v>0</v>
      </c>
    </row>
    <row r="6" spans="1:14" x14ac:dyDescent="0.6">
      <c r="A6" s="2" t="s">
        <v>8</v>
      </c>
      <c r="B6" s="2">
        <f>Report!O48</f>
        <v>6</v>
      </c>
      <c r="C6" s="5">
        <f>B6*100/B8</f>
        <v>17.647058823529413</v>
      </c>
    </row>
    <row r="7" spans="1:14" x14ac:dyDescent="0.6">
      <c r="A7" s="2" t="s">
        <v>9</v>
      </c>
      <c r="B7" s="2">
        <f>Report!O49</f>
        <v>28</v>
      </c>
      <c r="C7" s="5">
        <f>B7*100/B8</f>
        <v>82.352941176470594</v>
      </c>
    </row>
    <row r="8" spans="1:14" ht="24" thickBot="1" x14ac:dyDescent="0.65">
      <c r="A8" s="7" t="s">
        <v>6</v>
      </c>
      <c r="B8" s="105">
        <f>Report!O50</f>
        <v>34</v>
      </c>
      <c r="C8" s="8">
        <f>B8*100/B8</f>
        <v>100</v>
      </c>
    </row>
    <row r="9" spans="1:14" ht="24" thickTop="1" x14ac:dyDescent="0.6"/>
  </sheetData>
  <mergeCells count="2">
    <mergeCell ref="A1:N1"/>
    <mergeCell ref="A2:N2"/>
  </mergeCells>
  <phoneticPr fontId="2" type="noConversion"/>
  <pageMargins left="0.98425196850393704" right="0.55118110236220474" top="0.98425196850393704" bottom="0.98425196850393704" header="0.51181102362204722" footer="0.51181102362204722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41"/>
  <sheetViews>
    <sheetView topLeftCell="A19" workbookViewId="0">
      <selection activeCell="Q12" sqref="Q12"/>
    </sheetView>
  </sheetViews>
  <sheetFormatPr defaultColWidth="9.109375" defaultRowHeight="21" x14ac:dyDescent="0.6"/>
  <cols>
    <col min="1" max="1" width="7.33203125" style="47" customWidth="1"/>
    <col min="2" max="3" width="9.109375" style="47"/>
    <col min="4" max="13" width="6.88671875" style="47" customWidth="1"/>
    <col min="14" max="16384" width="9.109375" style="47"/>
  </cols>
  <sheetData>
    <row r="5" spans="2:13" ht="27" x14ac:dyDescent="0.75">
      <c r="B5" s="155" t="s">
        <v>92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</row>
    <row r="6" spans="2:13" ht="24.6" x14ac:dyDescent="0.7">
      <c r="B6" s="48" t="s">
        <v>82</v>
      </c>
      <c r="C6" s="49" t="s">
        <v>159</v>
      </c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2:13" ht="24.6" x14ac:dyDescent="0.7">
      <c r="B7" s="48" t="s">
        <v>83</v>
      </c>
      <c r="C7" s="49" t="s">
        <v>160</v>
      </c>
      <c r="D7" s="48"/>
      <c r="E7" s="48" t="s">
        <v>84</v>
      </c>
      <c r="F7" s="156" t="s">
        <v>161</v>
      </c>
      <c r="G7" s="156"/>
      <c r="I7" s="48" t="s">
        <v>85</v>
      </c>
      <c r="J7" s="156" t="s">
        <v>162</v>
      </c>
      <c r="K7" s="156"/>
      <c r="L7" s="48"/>
      <c r="M7" s="48"/>
    </row>
    <row r="8" spans="2:13" ht="24.6" x14ac:dyDescent="0.7">
      <c r="B8" s="48" t="s">
        <v>86</v>
      </c>
      <c r="C8" s="48"/>
      <c r="E8" s="196" t="s">
        <v>172</v>
      </c>
      <c r="F8" s="48" t="s">
        <v>87</v>
      </c>
      <c r="H8" s="197" t="s">
        <v>75</v>
      </c>
      <c r="I8" s="48" t="s">
        <v>88</v>
      </c>
      <c r="J8" s="48"/>
      <c r="K8" s="50">
        <v>2563</v>
      </c>
      <c r="M8" s="48"/>
    </row>
    <row r="9" spans="2:13" ht="24.6" x14ac:dyDescent="0.7">
      <c r="B9" s="48" t="s">
        <v>89</v>
      </c>
      <c r="C9" s="48"/>
      <c r="D9" s="49" t="s">
        <v>163</v>
      </c>
      <c r="E9" s="48"/>
      <c r="F9" s="48"/>
      <c r="G9" s="48"/>
      <c r="H9" s="48"/>
      <c r="I9" s="48"/>
      <c r="J9" s="48"/>
      <c r="K9" s="48"/>
      <c r="L9" s="48"/>
      <c r="M9" s="48"/>
    </row>
    <row r="10" spans="2:13" ht="24.6" x14ac:dyDescent="0.7">
      <c r="B10" s="48" t="s">
        <v>89</v>
      </c>
      <c r="C10" s="48"/>
      <c r="D10" s="49" t="s">
        <v>164</v>
      </c>
      <c r="E10" s="48"/>
      <c r="F10" s="48"/>
      <c r="G10" s="48"/>
      <c r="H10" s="48"/>
      <c r="I10" s="48"/>
      <c r="J10" s="48"/>
      <c r="K10" s="48"/>
      <c r="L10" s="48"/>
      <c r="M10" s="48"/>
    </row>
    <row r="11" spans="2:13" ht="24.6" x14ac:dyDescent="0.7">
      <c r="B11" s="144"/>
      <c r="C11" s="144"/>
      <c r="D11" s="145"/>
      <c r="E11" s="145"/>
      <c r="F11" s="145"/>
      <c r="G11" s="145"/>
      <c r="H11" s="48"/>
      <c r="I11" s="48"/>
      <c r="J11" s="48"/>
      <c r="K11" s="48"/>
      <c r="L11" s="48"/>
      <c r="M11" s="48"/>
    </row>
    <row r="12" spans="2:13" ht="24.6" x14ac:dyDescent="0.7">
      <c r="B12" s="157" t="s">
        <v>90</v>
      </c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48"/>
    </row>
    <row r="13" spans="2:13" ht="24.6" x14ac:dyDescent="0.7">
      <c r="B13" s="149" t="s">
        <v>4</v>
      </c>
      <c r="C13" s="150"/>
      <c r="D13" s="146" t="s">
        <v>1</v>
      </c>
      <c r="E13" s="147"/>
      <c r="F13" s="148"/>
      <c r="G13" s="146" t="s">
        <v>2</v>
      </c>
      <c r="H13" s="147"/>
      <c r="I13" s="148"/>
      <c r="J13" s="146" t="s">
        <v>3</v>
      </c>
      <c r="K13" s="147"/>
      <c r="L13" s="148"/>
      <c r="M13" s="48"/>
    </row>
    <row r="14" spans="2:13" ht="24.6" x14ac:dyDescent="0.7">
      <c r="B14" s="151"/>
      <c r="C14" s="152"/>
      <c r="D14" s="36">
        <v>1.1000000000000001</v>
      </c>
      <c r="E14" s="36">
        <v>1.2</v>
      </c>
      <c r="F14" s="36">
        <v>1.3</v>
      </c>
      <c r="G14" s="36">
        <v>2.1</v>
      </c>
      <c r="H14" s="36">
        <v>2.2000000000000002</v>
      </c>
      <c r="I14" s="36">
        <v>2.2999999999999998</v>
      </c>
      <c r="J14" s="36">
        <v>3.1</v>
      </c>
      <c r="K14" s="36">
        <v>3.2</v>
      </c>
      <c r="L14" s="36">
        <v>3.3</v>
      </c>
      <c r="M14" s="48"/>
    </row>
    <row r="15" spans="2:13" ht="24.6" x14ac:dyDescent="0.7">
      <c r="B15" s="153" t="s">
        <v>78</v>
      </c>
      <c r="C15" s="154"/>
      <c r="D15" s="52">
        <f>Report!E47</f>
        <v>4</v>
      </c>
      <c r="E15" s="52">
        <f>Report!F47</f>
        <v>1</v>
      </c>
      <c r="F15" s="52">
        <f>Report!G47</f>
        <v>0</v>
      </c>
      <c r="G15" s="36">
        <f>Report!I47</f>
        <v>4</v>
      </c>
      <c r="H15" s="36">
        <f>Report!J47</f>
        <v>15</v>
      </c>
      <c r="I15" s="36">
        <f>Report!K47</f>
        <v>4</v>
      </c>
      <c r="J15" s="36">
        <f>Report!M47</f>
        <v>2</v>
      </c>
      <c r="K15" s="36">
        <f>Report!N47</f>
        <v>0</v>
      </c>
      <c r="L15" s="36">
        <f>Report!O47</f>
        <v>0</v>
      </c>
      <c r="M15" s="48"/>
    </row>
    <row r="16" spans="2:13" ht="24.6" x14ac:dyDescent="0.7">
      <c r="B16" s="153" t="s">
        <v>79</v>
      </c>
      <c r="C16" s="154"/>
      <c r="D16" s="52">
        <f>Report!E48</f>
        <v>20</v>
      </c>
      <c r="E16" s="52">
        <f>Report!F48</f>
        <v>14</v>
      </c>
      <c r="F16" s="52">
        <f>Report!G48</f>
        <v>19</v>
      </c>
      <c r="G16" s="36">
        <f>Report!I48</f>
        <v>24</v>
      </c>
      <c r="H16" s="36">
        <f>Report!J48</f>
        <v>16</v>
      </c>
      <c r="I16" s="36">
        <f>Report!K48</f>
        <v>25</v>
      </c>
      <c r="J16" s="36">
        <f>Report!M48</f>
        <v>27</v>
      </c>
      <c r="K16" s="36">
        <f>Report!N48</f>
        <v>3</v>
      </c>
      <c r="L16" s="36">
        <f>Report!O48</f>
        <v>6</v>
      </c>
      <c r="M16" s="48"/>
    </row>
    <row r="17" spans="1:13" ht="24.6" x14ac:dyDescent="0.7">
      <c r="B17" s="153" t="s">
        <v>80</v>
      </c>
      <c r="C17" s="154"/>
      <c r="D17" s="52">
        <f>Report!E49</f>
        <v>10</v>
      </c>
      <c r="E17" s="52">
        <f>Report!F49</f>
        <v>19</v>
      </c>
      <c r="F17" s="52">
        <f>Report!G49</f>
        <v>15</v>
      </c>
      <c r="G17" s="36">
        <f>Report!I49</f>
        <v>6</v>
      </c>
      <c r="H17" s="36">
        <f>Report!J49</f>
        <v>3</v>
      </c>
      <c r="I17" s="36">
        <f>Report!K49</f>
        <v>5</v>
      </c>
      <c r="J17" s="36">
        <f>Report!M49</f>
        <v>5</v>
      </c>
      <c r="K17" s="36">
        <f>Report!N49</f>
        <v>31</v>
      </c>
      <c r="L17" s="36">
        <f>Report!O49</f>
        <v>28</v>
      </c>
      <c r="M17" s="48"/>
    </row>
    <row r="18" spans="1:13" ht="24" customHeight="1" x14ac:dyDescent="0.7">
      <c r="B18" s="146" t="s">
        <v>81</v>
      </c>
      <c r="C18" s="148"/>
      <c r="D18" s="52">
        <f>Report!E50</f>
        <v>34</v>
      </c>
      <c r="E18" s="52">
        <f>Report!F50</f>
        <v>34</v>
      </c>
      <c r="F18" s="52">
        <f>Report!G50</f>
        <v>34</v>
      </c>
      <c r="G18" s="36">
        <f>Report!I50</f>
        <v>34</v>
      </c>
      <c r="H18" s="36">
        <f>Report!J50</f>
        <v>34</v>
      </c>
      <c r="I18" s="36">
        <f>Report!K50</f>
        <v>34</v>
      </c>
      <c r="J18" s="36">
        <f>Report!M50</f>
        <v>34</v>
      </c>
      <c r="K18" s="36">
        <f>Report!N50</f>
        <v>34</v>
      </c>
      <c r="L18" s="36">
        <f>Report!O50</f>
        <v>34</v>
      </c>
    </row>
    <row r="19" spans="1:13" ht="24.6" x14ac:dyDescent="0.7">
      <c r="C19" s="48" t="s">
        <v>168</v>
      </c>
      <c r="D19" s="48"/>
      <c r="E19" s="48"/>
      <c r="F19" s="48"/>
      <c r="G19" s="48"/>
      <c r="H19" s="48"/>
      <c r="I19" s="48"/>
      <c r="J19" s="48"/>
      <c r="K19" s="48"/>
      <c r="L19" s="48"/>
    </row>
    <row r="20" spans="1:13" ht="24.6" x14ac:dyDescent="0.7">
      <c r="A20" s="51"/>
      <c r="C20" s="48" t="s">
        <v>168</v>
      </c>
      <c r="D20" s="48"/>
      <c r="E20" s="48"/>
      <c r="F20" s="48"/>
      <c r="G20" s="48"/>
      <c r="H20" s="48"/>
      <c r="I20" s="48"/>
      <c r="J20" s="48"/>
      <c r="K20" s="48"/>
      <c r="L20" s="48"/>
    </row>
    <row r="21" spans="1:13" ht="24.6" x14ac:dyDescent="0.7">
      <c r="A21" s="51"/>
      <c r="C21" s="48" t="s">
        <v>166</v>
      </c>
      <c r="D21" s="48"/>
      <c r="E21" s="48"/>
      <c r="F21" s="48"/>
      <c r="G21" s="48"/>
      <c r="H21" s="48"/>
      <c r="I21" s="48"/>
      <c r="J21" s="48"/>
      <c r="K21" s="48"/>
      <c r="L21" s="48"/>
    </row>
    <row r="22" spans="1:13" ht="24.6" x14ac:dyDescent="0.7">
      <c r="A22" s="51"/>
      <c r="C22" s="48" t="s">
        <v>167</v>
      </c>
      <c r="D22" s="48"/>
      <c r="E22" s="48"/>
      <c r="F22" s="48"/>
      <c r="G22" s="48"/>
      <c r="H22" s="48"/>
      <c r="I22" s="48"/>
      <c r="J22" s="48"/>
      <c r="K22" s="48"/>
      <c r="L22" s="48"/>
    </row>
    <row r="23" spans="1:13" ht="24.6" x14ac:dyDescent="0.7"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1:13" ht="24.6" x14ac:dyDescent="0.7">
      <c r="A24" s="48"/>
      <c r="B24" s="49" t="s">
        <v>91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5" spans="1:13" ht="24.6" x14ac:dyDescent="0.7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</row>
    <row r="26" spans="1:13" ht="24.6" x14ac:dyDescent="0.7">
      <c r="A26" s="48"/>
      <c r="B26" s="48"/>
      <c r="C26" s="48" t="s">
        <v>169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</row>
    <row r="27" spans="1:13" ht="24.6" x14ac:dyDescent="0.7">
      <c r="A27" s="48"/>
      <c r="B27" s="48"/>
      <c r="C27" s="48"/>
      <c r="D27" s="48" t="s">
        <v>165</v>
      </c>
      <c r="E27" s="48"/>
      <c r="F27" s="48"/>
      <c r="G27" s="48"/>
      <c r="H27" s="48"/>
      <c r="I27" s="48"/>
      <c r="J27" s="48"/>
      <c r="K27" s="48"/>
      <c r="L27" s="48"/>
      <c r="M27" s="48"/>
    </row>
    <row r="28" spans="1:13" ht="24.6" x14ac:dyDescent="0.7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</row>
    <row r="29" spans="1:13" ht="24.6" x14ac:dyDescent="0.7">
      <c r="A29" s="48"/>
      <c r="B29" s="48"/>
      <c r="C29" s="48" t="s">
        <v>170</v>
      </c>
      <c r="D29" s="48"/>
      <c r="E29" s="48"/>
      <c r="F29" s="48"/>
      <c r="G29" s="48"/>
      <c r="H29" s="48"/>
      <c r="I29" s="48"/>
      <c r="J29" s="48"/>
      <c r="K29" s="48"/>
      <c r="L29" s="48"/>
      <c r="M29" s="48"/>
    </row>
    <row r="30" spans="1:13" ht="24.6" x14ac:dyDescent="0.7">
      <c r="A30" s="48"/>
      <c r="B30" s="48"/>
      <c r="C30" s="48"/>
      <c r="D30" s="48" t="s">
        <v>171</v>
      </c>
      <c r="E30" s="48"/>
      <c r="F30" s="48"/>
      <c r="G30" s="48"/>
      <c r="H30" s="48"/>
      <c r="I30" s="48"/>
      <c r="J30" s="48"/>
      <c r="K30" s="48"/>
      <c r="L30" s="48"/>
      <c r="M30" s="48"/>
    </row>
    <row r="31" spans="1:13" ht="24.6" x14ac:dyDescent="0.7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</row>
    <row r="32" spans="1:13" ht="24.6" x14ac:dyDescent="0.7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</row>
    <row r="33" spans="1:13" ht="24.6" x14ac:dyDescent="0.7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</row>
    <row r="34" spans="1:13" ht="24.6" x14ac:dyDescent="0.7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</row>
    <row r="35" spans="1:13" ht="24.6" x14ac:dyDescent="0.7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</row>
    <row r="36" spans="1:13" ht="24.6" x14ac:dyDescent="0.7">
      <c r="A36" s="48"/>
      <c r="M36" s="48"/>
    </row>
    <row r="37" spans="1:13" ht="24.6" x14ac:dyDescent="0.7">
      <c r="A37" s="48"/>
      <c r="M37" s="48"/>
    </row>
    <row r="38" spans="1:13" ht="24.6" x14ac:dyDescent="0.7">
      <c r="A38" s="48"/>
      <c r="M38" s="48"/>
    </row>
    <row r="39" spans="1:13" ht="24.6" x14ac:dyDescent="0.7">
      <c r="A39" s="48"/>
      <c r="M39" s="48"/>
    </row>
    <row r="40" spans="1:13" ht="24.6" x14ac:dyDescent="0.7">
      <c r="A40" s="48"/>
      <c r="M40" s="48"/>
    </row>
    <row r="41" spans="1:13" ht="24.6" x14ac:dyDescent="0.7">
      <c r="A41" s="48"/>
      <c r="M41" s="48"/>
    </row>
  </sheetData>
  <mergeCells count="14">
    <mergeCell ref="B5:M5"/>
    <mergeCell ref="F7:G7"/>
    <mergeCell ref="J7:K7"/>
    <mergeCell ref="B12:L12"/>
    <mergeCell ref="B15:C15"/>
    <mergeCell ref="D13:F13"/>
    <mergeCell ref="B11:C11"/>
    <mergeCell ref="D11:G11"/>
    <mergeCell ref="G13:I13"/>
    <mergeCell ref="J13:L13"/>
    <mergeCell ref="B13:C14"/>
    <mergeCell ref="B16:C16"/>
    <mergeCell ref="B17:C17"/>
    <mergeCell ref="B18:C1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M45"/>
  <sheetViews>
    <sheetView topLeftCell="A19" workbookViewId="0">
      <selection activeCell="I9" sqref="I9"/>
    </sheetView>
  </sheetViews>
  <sheetFormatPr defaultRowHeight="13.2" x14ac:dyDescent="0.25"/>
  <cols>
    <col min="1" max="1" width="4.88671875" customWidth="1"/>
    <col min="2" max="2" width="6.6640625" customWidth="1"/>
    <col min="3" max="3" width="22.5546875" customWidth="1"/>
    <col min="5" max="10" width="3.5546875" customWidth="1"/>
    <col min="11" max="11" width="5.5546875" customWidth="1"/>
    <col min="12" max="17" width="3.5546875" customWidth="1"/>
    <col min="18" max="18" width="4.5546875" customWidth="1"/>
    <col min="19" max="24" width="3.5546875" customWidth="1"/>
    <col min="25" max="25" width="4.6640625" customWidth="1"/>
    <col min="26" max="31" width="3.5546875" customWidth="1"/>
    <col min="32" max="32" width="4.44140625" customWidth="1"/>
    <col min="33" max="33" width="3.5546875" customWidth="1"/>
    <col min="34" max="45" width="4.44140625" customWidth="1"/>
    <col min="46" max="46" width="5.44140625" customWidth="1"/>
    <col min="47" max="57" width="4.44140625" customWidth="1"/>
    <col min="58" max="58" width="5.109375" customWidth="1"/>
    <col min="59" max="64" width="4.44140625" customWidth="1"/>
    <col min="65" max="65" width="5.33203125" customWidth="1"/>
  </cols>
  <sheetData>
    <row r="1" spans="1:65" ht="13.8" thickBot="1" x14ac:dyDescent="0.3"/>
    <row r="2" spans="1:65" ht="22.5" customHeight="1" thickBot="1" x14ac:dyDescent="0.65">
      <c r="A2" s="166" t="s">
        <v>73</v>
      </c>
      <c r="B2" s="167"/>
      <c r="C2" s="167"/>
      <c r="D2" s="167"/>
      <c r="E2" s="161" t="s">
        <v>60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3"/>
      <c r="Z2" s="161" t="s">
        <v>64</v>
      </c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3"/>
      <c r="AU2" s="161" t="s">
        <v>65</v>
      </c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3"/>
    </row>
    <row r="3" spans="1:65" ht="21.6" thickBot="1" x14ac:dyDescent="0.3">
      <c r="A3" s="164" t="s">
        <v>173</v>
      </c>
      <c r="B3" s="165"/>
      <c r="C3" s="165"/>
      <c r="D3" s="165"/>
      <c r="E3" s="158" t="s">
        <v>61</v>
      </c>
      <c r="F3" s="159"/>
      <c r="G3" s="159"/>
      <c r="H3" s="159"/>
      <c r="I3" s="159"/>
      <c r="J3" s="159"/>
      <c r="K3" s="75" t="s">
        <v>76</v>
      </c>
      <c r="L3" s="158" t="s">
        <v>62</v>
      </c>
      <c r="M3" s="159"/>
      <c r="N3" s="159"/>
      <c r="O3" s="159"/>
      <c r="P3" s="159"/>
      <c r="Q3" s="160"/>
      <c r="R3" s="75" t="s">
        <v>76</v>
      </c>
      <c r="S3" s="158" t="s">
        <v>63</v>
      </c>
      <c r="T3" s="159"/>
      <c r="U3" s="159"/>
      <c r="V3" s="159"/>
      <c r="W3" s="159"/>
      <c r="X3" s="160"/>
      <c r="Y3" s="75" t="s">
        <v>76</v>
      </c>
      <c r="Z3" s="158" t="s">
        <v>66</v>
      </c>
      <c r="AA3" s="159"/>
      <c r="AB3" s="159"/>
      <c r="AC3" s="159"/>
      <c r="AD3" s="159"/>
      <c r="AE3" s="160"/>
      <c r="AF3" s="75" t="s">
        <v>76</v>
      </c>
      <c r="AG3" s="158" t="s">
        <v>67</v>
      </c>
      <c r="AH3" s="159"/>
      <c r="AI3" s="159"/>
      <c r="AJ3" s="159"/>
      <c r="AK3" s="159"/>
      <c r="AL3" s="160"/>
      <c r="AM3" s="75" t="s">
        <v>76</v>
      </c>
      <c r="AN3" s="158" t="s">
        <v>68</v>
      </c>
      <c r="AO3" s="159"/>
      <c r="AP3" s="159"/>
      <c r="AQ3" s="159"/>
      <c r="AR3" s="159"/>
      <c r="AS3" s="160"/>
      <c r="AT3" s="75" t="s">
        <v>76</v>
      </c>
      <c r="AU3" s="158" t="s">
        <v>69</v>
      </c>
      <c r="AV3" s="159"/>
      <c r="AW3" s="159"/>
      <c r="AX3" s="160"/>
      <c r="AY3" s="75" t="s">
        <v>76</v>
      </c>
      <c r="AZ3" s="158" t="s">
        <v>70</v>
      </c>
      <c r="BA3" s="159"/>
      <c r="BB3" s="159"/>
      <c r="BC3" s="159"/>
      <c r="BD3" s="159"/>
      <c r="BE3" s="160"/>
      <c r="BF3" s="75" t="s">
        <v>76</v>
      </c>
      <c r="BG3" s="158" t="s">
        <v>71</v>
      </c>
      <c r="BH3" s="159"/>
      <c r="BI3" s="159"/>
      <c r="BJ3" s="159"/>
      <c r="BK3" s="159"/>
      <c r="BL3" s="160"/>
      <c r="BM3" s="75" t="s">
        <v>76</v>
      </c>
    </row>
    <row r="4" spans="1:65" ht="21.6" thickBot="1" x14ac:dyDescent="0.65">
      <c r="A4" s="12" t="s">
        <v>25</v>
      </c>
      <c r="B4" s="13" t="s">
        <v>0</v>
      </c>
      <c r="C4" s="10" t="s">
        <v>26</v>
      </c>
      <c r="D4" s="9" t="s">
        <v>27</v>
      </c>
      <c r="E4" s="72">
        <v>1</v>
      </c>
      <c r="F4" s="72">
        <v>2</v>
      </c>
      <c r="G4" s="72">
        <v>3</v>
      </c>
      <c r="H4" s="72">
        <v>4</v>
      </c>
      <c r="I4" s="73">
        <v>5</v>
      </c>
      <c r="J4" s="74">
        <v>6</v>
      </c>
      <c r="K4" s="74">
        <v>1.1000000000000001</v>
      </c>
      <c r="L4" s="22">
        <v>7</v>
      </c>
      <c r="M4" s="22">
        <v>8</v>
      </c>
      <c r="N4" s="22">
        <v>9</v>
      </c>
      <c r="O4" s="24">
        <v>10</v>
      </c>
      <c r="P4" s="25">
        <v>11</v>
      </c>
      <c r="Q4" s="22">
        <v>12</v>
      </c>
      <c r="R4" s="22">
        <v>1.2</v>
      </c>
      <c r="S4" s="22">
        <v>13</v>
      </c>
      <c r="T4" s="22">
        <v>14</v>
      </c>
      <c r="U4" s="23">
        <v>15</v>
      </c>
      <c r="V4" s="21">
        <v>16</v>
      </c>
      <c r="W4" s="22">
        <v>17</v>
      </c>
      <c r="X4" s="22">
        <v>18</v>
      </c>
      <c r="Y4" s="22">
        <v>1.3</v>
      </c>
      <c r="Z4" s="22">
        <v>19</v>
      </c>
      <c r="AA4" s="24">
        <v>20</v>
      </c>
      <c r="AB4" s="25">
        <v>21</v>
      </c>
      <c r="AC4" s="22">
        <v>22</v>
      </c>
      <c r="AD4" s="22">
        <v>23</v>
      </c>
      <c r="AE4" s="22">
        <v>24</v>
      </c>
      <c r="AF4" s="24">
        <v>2.1</v>
      </c>
      <c r="AG4" s="24">
        <v>25</v>
      </c>
      <c r="AH4" s="76">
        <v>26</v>
      </c>
      <c r="AI4" s="76">
        <v>27</v>
      </c>
      <c r="AJ4" s="76">
        <v>28</v>
      </c>
      <c r="AK4" s="76">
        <v>29</v>
      </c>
      <c r="AL4" s="76">
        <v>30</v>
      </c>
      <c r="AM4" s="76">
        <v>2.2000000000000002</v>
      </c>
      <c r="AN4" s="76">
        <v>31</v>
      </c>
      <c r="AO4" s="76">
        <v>32</v>
      </c>
      <c r="AP4" s="76">
        <v>33</v>
      </c>
      <c r="AQ4" s="76">
        <v>34</v>
      </c>
      <c r="AR4" s="76">
        <v>35</v>
      </c>
      <c r="AS4" s="76">
        <v>36</v>
      </c>
      <c r="AT4" s="76">
        <v>2.2999999999999998</v>
      </c>
      <c r="AU4" s="76">
        <v>37</v>
      </c>
      <c r="AV4" s="76">
        <v>38</v>
      </c>
      <c r="AW4" s="76">
        <v>39</v>
      </c>
      <c r="AX4" s="76">
        <v>40</v>
      </c>
      <c r="AY4" s="76">
        <v>3.1</v>
      </c>
      <c r="AZ4" s="76">
        <v>41</v>
      </c>
      <c r="BA4" s="76">
        <v>42</v>
      </c>
      <c r="BB4" s="76">
        <v>43</v>
      </c>
      <c r="BC4" s="76">
        <v>44</v>
      </c>
      <c r="BD4" s="76">
        <v>45</v>
      </c>
      <c r="BE4" s="76">
        <v>46</v>
      </c>
      <c r="BF4" s="76">
        <v>3.2</v>
      </c>
      <c r="BG4" s="76">
        <v>47</v>
      </c>
      <c r="BH4" s="76">
        <v>48</v>
      </c>
      <c r="BI4" s="76">
        <v>49</v>
      </c>
      <c r="BJ4" s="76">
        <v>50</v>
      </c>
      <c r="BK4" s="76">
        <v>51</v>
      </c>
      <c r="BL4" s="76">
        <v>52</v>
      </c>
      <c r="BM4" s="76">
        <v>3.3</v>
      </c>
    </row>
    <row r="5" spans="1:65" ht="25.2" thickBot="1" x14ac:dyDescent="0.75">
      <c r="A5" s="97">
        <v>1</v>
      </c>
      <c r="B5" s="115">
        <v>23502</v>
      </c>
      <c r="C5" s="113" t="s">
        <v>141</v>
      </c>
      <c r="D5" s="98">
        <v>1</v>
      </c>
      <c r="E5" s="116">
        <v>4</v>
      </c>
      <c r="F5" s="117">
        <v>4</v>
      </c>
      <c r="G5" s="117">
        <v>4</v>
      </c>
      <c r="H5" s="117">
        <v>4</v>
      </c>
      <c r="I5" s="118">
        <v>4</v>
      </c>
      <c r="J5" s="116">
        <v>2</v>
      </c>
      <c r="K5" s="116">
        <f>SUM(E5:J5)</f>
        <v>22</v>
      </c>
      <c r="L5" s="117">
        <v>4</v>
      </c>
      <c r="M5" s="117">
        <v>2</v>
      </c>
      <c r="N5" s="117">
        <v>4</v>
      </c>
      <c r="O5" s="119">
        <v>4</v>
      </c>
      <c r="P5" s="120">
        <v>1</v>
      </c>
      <c r="Q5" s="117">
        <v>2</v>
      </c>
      <c r="R5" s="117">
        <f t="shared" ref="R5:R38" si="0">SUM(L5:Q5)</f>
        <v>17</v>
      </c>
      <c r="S5" s="117">
        <v>4</v>
      </c>
      <c r="T5" s="117">
        <v>4</v>
      </c>
      <c r="U5" s="118">
        <v>4</v>
      </c>
      <c r="V5" s="116">
        <v>4</v>
      </c>
      <c r="W5" s="117">
        <v>4</v>
      </c>
      <c r="X5" s="117">
        <v>4</v>
      </c>
      <c r="Y5" s="117">
        <f t="shared" ref="Y5:Y38" si="1">SUM(S5:X5)</f>
        <v>24</v>
      </c>
      <c r="Z5" s="117">
        <v>1</v>
      </c>
      <c r="AA5" s="117">
        <v>4</v>
      </c>
      <c r="AB5" s="118">
        <v>4</v>
      </c>
      <c r="AC5" s="116">
        <v>4</v>
      </c>
      <c r="AD5" s="117">
        <v>4</v>
      </c>
      <c r="AE5" s="117">
        <v>3</v>
      </c>
      <c r="AF5" s="119">
        <f t="shared" ref="AF5:AF38" si="2">SUM(Z5:AE5)</f>
        <v>20</v>
      </c>
      <c r="AG5" s="119">
        <v>3</v>
      </c>
      <c r="AH5" s="117">
        <v>3</v>
      </c>
      <c r="AI5" s="119">
        <v>3</v>
      </c>
      <c r="AJ5" s="120">
        <v>2</v>
      </c>
      <c r="AK5" s="117">
        <v>3</v>
      </c>
      <c r="AL5" s="117">
        <v>4</v>
      </c>
      <c r="AM5" s="117">
        <f t="shared" ref="AM5:AM38" si="3">SUM(AG5:AL5)</f>
        <v>18</v>
      </c>
      <c r="AN5" s="117">
        <v>3</v>
      </c>
      <c r="AO5" s="119">
        <v>4</v>
      </c>
      <c r="AP5" s="120">
        <v>3</v>
      </c>
      <c r="AQ5" s="117">
        <v>2</v>
      </c>
      <c r="AR5" s="117">
        <v>3</v>
      </c>
      <c r="AS5" s="117">
        <v>4</v>
      </c>
      <c r="AT5" s="117">
        <f t="shared" ref="AT5:AT12" si="4">SUM(AN5:AS5)</f>
        <v>19</v>
      </c>
      <c r="AU5" s="119">
        <v>3</v>
      </c>
      <c r="AV5" s="120">
        <v>3</v>
      </c>
      <c r="AW5" s="117">
        <v>4</v>
      </c>
      <c r="AX5" s="117">
        <v>3</v>
      </c>
      <c r="AY5" s="117">
        <f t="shared" ref="AY5:AY38" si="5">SUM(AU5:AX5)</f>
        <v>13</v>
      </c>
      <c r="AZ5" s="117">
        <v>3</v>
      </c>
      <c r="BA5" s="119">
        <v>4</v>
      </c>
      <c r="BB5" s="120">
        <v>3</v>
      </c>
      <c r="BC5" s="117">
        <v>3</v>
      </c>
      <c r="BD5" s="117">
        <v>2</v>
      </c>
      <c r="BE5" s="117">
        <v>3</v>
      </c>
      <c r="BF5" s="117">
        <f t="shared" ref="BF5:BF38" si="6">SUM(AZ5:BE5)</f>
        <v>18</v>
      </c>
      <c r="BG5" s="119">
        <v>2</v>
      </c>
      <c r="BH5" s="120">
        <v>3</v>
      </c>
      <c r="BI5" s="117">
        <v>3</v>
      </c>
      <c r="BJ5" s="117">
        <v>3</v>
      </c>
      <c r="BK5" s="117">
        <v>2</v>
      </c>
      <c r="BL5" s="117">
        <v>2</v>
      </c>
      <c r="BM5" s="119">
        <f t="shared" ref="BM5:BM38" si="7">SUM(BG5:BL5)</f>
        <v>15</v>
      </c>
    </row>
    <row r="6" spans="1:65" ht="25.2" thickBot="1" x14ac:dyDescent="0.75">
      <c r="A6" s="97" t="s">
        <v>28</v>
      </c>
      <c r="B6" s="115">
        <v>23503</v>
      </c>
      <c r="C6" s="113" t="s">
        <v>142</v>
      </c>
      <c r="D6" s="99">
        <v>1</v>
      </c>
      <c r="E6" s="116">
        <v>4</v>
      </c>
      <c r="F6" s="117">
        <v>4</v>
      </c>
      <c r="G6" s="117">
        <v>3</v>
      </c>
      <c r="H6" s="117">
        <v>4</v>
      </c>
      <c r="I6" s="118">
        <v>3</v>
      </c>
      <c r="J6" s="116">
        <v>4</v>
      </c>
      <c r="K6" s="116">
        <f t="shared" ref="K6:K38" si="8">SUM(E6:J6)</f>
        <v>22</v>
      </c>
      <c r="L6" s="117">
        <v>4</v>
      </c>
      <c r="M6" s="117">
        <v>3</v>
      </c>
      <c r="N6" s="117">
        <v>4</v>
      </c>
      <c r="O6" s="119">
        <v>3</v>
      </c>
      <c r="P6" s="120">
        <v>1</v>
      </c>
      <c r="Q6" s="117">
        <v>4</v>
      </c>
      <c r="R6" s="117">
        <f t="shared" si="0"/>
        <v>19</v>
      </c>
      <c r="S6" s="117">
        <v>4</v>
      </c>
      <c r="T6" s="117">
        <v>4</v>
      </c>
      <c r="U6" s="118">
        <v>4</v>
      </c>
      <c r="V6" s="116">
        <v>3</v>
      </c>
      <c r="W6" s="117">
        <v>3</v>
      </c>
      <c r="X6" s="117">
        <v>3</v>
      </c>
      <c r="Y6" s="117">
        <f t="shared" si="1"/>
        <v>21</v>
      </c>
      <c r="Z6" s="117">
        <v>4</v>
      </c>
      <c r="AA6" s="117">
        <v>4</v>
      </c>
      <c r="AB6" s="118">
        <v>3</v>
      </c>
      <c r="AC6" s="116">
        <v>4</v>
      </c>
      <c r="AD6" s="117">
        <v>4</v>
      </c>
      <c r="AE6" s="117">
        <v>3</v>
      </c>
      <c r="AF6" s="119">
        <f t="shared" si="2"/>
        <v>22</v>
      </c>
      <c r="AG6" s="119">
        <v>3</v>
      </c>
      <c r="AH6" s="117">
        <v>4</v>
      </c>
      <c r="AI6" s="119">
        <v>4</v>
      </c>
      <c r="AJ6" s="120">
        <v>4</v>
      </c>
      <c r="AK6" s="117">
        <v>4</v>
      </c>
      <c r="AL6" s="117">
        <v>4</v>
      </c>
      <c r="AM6" s="117">
        <f t="shared" si="3"/>
        <v>23</v>
      </c>
      <c r="AN6" s="117">
        <v>4</v>
      </c>
      <c r="AO6" s="119">
        <v>4</v>
      </c>
      <c r="AP6" s="120">
        <v>4</v>
      </c>
      <c r="AQ6" s="117">
        <v>4</v>
      </c>
      <c r="AR6" s="117">
        <v>4</v>
      </c>
      <c r="AS6" s="117">
        <v>4</v>
      </c>
      <c r="AT6" s="117">
        <f t="shared" si="4"/>
        <v>24</v>
      </c>
      <c r="AU6" s="119">
        <v>4</v>
      </c>
      <c r="AV6" s="120">
        <v>4</v>
      </c>
      <c r="AW6" s="117">
        <v>4</v>
      </c>
      <c r="AX6" s="117">
        <v>4</v>
      </c>
      <c r="AY6" s="117">
        <f t="shared" si="5"/>
        <v>16</v>
      </c>
      <c r="AZ6" s="117">
        <v>4</v>
      </c>
      <c r="BA6" s="119">
        <v>4</v>
      </c>
      <c r="BB6" s="120">
        <v>4</v>
      </c>
      <c r="BC6" s="117">
        <v>4</v>
      </c>
      <c r="BD6" s="117">
        <v>4</v>
      </c>
      <c r="BE6" s="117">
        <v>4</v>
      </c>
      <c r="BF6" s="117">
        <f t="shared" si="6"/>
        <v>24</v>
      </c>
      <c r="BG6" s="119">
        <v>3</v>
      </c>
      <c r="BH6" s="120">
        <v>4</v>
      </c>
      <c r="BI6" s="117">
        <v>4</v>
      </c>
      <c r="BJ6" s="117">
        <v>4</v>
      </c>
      <c r="BK6" s="117">
        <v>4</v>
      </c>
      <c r="BL6" s="117">
        <v>4</v>
      </c>
      <c r="BM6" s="119">
        <f t="shared" si="7"/>
        <v>23</v>
      </c>
    </row>
    <row r="7" spans="1:65" ht="25.2" thickBot="1" x14ac:dyDescent="0.75">
      <c r="A7" s="97" t="s">
        <v>29</v>
      </c>
      <c r="B7" s="115">
        <v>23703</v>
      </c>
      <c r="C7" s="113" t="s">
        <v>143</v>
      </c>
      <c r="D7" s="98">
        <v>1</v>
      </c>
      <c r="E7" s="116">
        <v>2</v>
      </c>
      <c r="F7" s="117">
        <v>4</v>
      </c>
      <c r="G7" s="117">
        <v>3</v>
      </c>
      <c r="H7" s="117">
        <v>3</v>
      </c>
      <c r="I7" s="118">
        <v>2</v>
      </c>
      <c r="J7" s="116">
        <v>2</v>
      </c>
      <c r="K7" s="116">
        <f t="shared" si="8"/>
        <v>16</v>
      </c>
      <c r="L7" s="117">
        <v>2</v>
      </c>
      <c r="M7" s="117">
        <v>4</v>
      </c>
      <c r="N7" s="117">
        <v>3</v>
      </c>
      <c r="O7" s="119">
        <v>2</v>
      </c>
      <c r="P7" s="120">
        <v>4</v>
      </c>
      <c r="Q7" s="117">
        <v>3</v>
      </c>
      <c r="R7" s="117">
        <f t="shared" si="0"/>
        <v>18</v>
      </c>
      <c r="S7" s="117">
        <v>3</v>
      </c>
      <c r="T7" s="117">
        <v>2</v>
      </c>
      <c r="U7" s="118">
        <v>2</v>
      </c>
      <c r="V7" s="116">
        <v>4</v>
      </c>
      <c r="W7" s="117">
        <v>2</v>
      </c>
      <c r="X7" s="117">
        <v>4</v>
      </c>
      <c r="Y7" s="117">
        <f t="shared" si="1"/>
        <v>17</v>
      </c>
      <c r="Z7" s="117">
        <v>4</v>
      </c>
      <c r="AA7" s="117">
        <v>2</v>
      </c>
      <c r="AB7" s="118">
        <v>4</v>
      </c>
      <c r="AC7" s="116">
        <v>3</v>
      </c>
      <c r="AD7" s="117">
        <v>3</v>
      </c>
      <c r="AE7" s="117">
        <v>4</v>
      </c>
      <c r="AF7" s="119">
        <f t="shared" si="2"/>
        <v>20</v>
      </c>
      <c r="AG7" s="119">
        <v>2</v>
      </c>
      <c r="AH7" s="117">
        <v>4</v>
      </c>
      <c r="AI7" s="119">
        <v>3</v>
      </c>
      <c r="AJ7" s="120">
        <v>1</v>
      </c>
      <c r="AK7" s="117">
        <v>1</v>
      </c>
      <c r="AL7" s="117">
        <v>2</v>
      </c>
      <c r="AM7" s="117">
        <f t="shared" si="3"/>
        <v>13</v>
      </c>
      <c r="AN7" s="117">
        <v>2</v>
      </c>
      <c r="AO7" s="119">
        <v>2</v>
      </c>
      <c r="AP7" s="120">
        <v>4</v>
      </c>
      <c r="AQ7" s="117">
        <v>2</v>
      </c>
      <c r="AR7" s="117">
        <v>4</v>
      </c>
      <c r="AS7" s="117">
        <v>2</v>
      </c>
      <c r="AT7" s="117">
        <f t="shared" si="4"/>
        <v>16</v>
      </c>
      <c r="AU7" s="119">
        <v>4</v>
      </c>
      <c r="AV7" s="120">
        <v>2</v>
      </c>
      <c r="AW7" s="117">
        <v>3</v>
      </c>
      <c r="AX7" s="117">
        <v>4</v>
      </c>
      <c r="AY7" s="117">
        <f t="shared" si="5"/>
        <v>13</v>
      </c>
      <c r="AZ7" s="117">
        <v>2</v>
      </c>
      <c r="BA7" s="119">
        <v>4</v>
      </c>
      <c r="BB7" s="120">
        <v>2</v>
      </c>
      <c r="BC7" s="117">
        <v>2</v>
      </c>
      <c r="BD7" s="117">
        <v>4</v>
      </c>
      <c r="BE7" s="117">
        <v>4</v>
      </c>
      <c r="BF7" s="117">
        <f t="shared" si="6"/>
        <v>18</v>
      </c>
      <c r="BG7" s="119">
        <v>2</v>
      </c>
      <c r="BH7" s="120">
        <v>1</v>
      </c>
      <c r="BI7" s="117">
        <v>2</v>
      </c>
      <c r="BJ7" s="117">
        <v>2</v>
      </c>
      <c r="BK7" s="117">
        <v>3</v>
      </c>
      <c r="BL7" s="117">
        <v>4</v>
      </c>
      <c r="BM7" s="119">
        <f t="shared" si="7"/>
        <v>14</v>
      </c>
    </row>
    <row r="8" spans="1:65" ht="25.2" thickBot="1" x14ac:dyDescent="0.75">
      <c r="A8" s="97" t="s">
        <v>30</v>
      </c>
      <c r="B8" s="115">
        <v>23721</v>
      </c>
      <c r="C8" s="113" t="s">
        <v>144</v>
      </c>
      <c r="D8" s="99">
        <v>1</v>
      </c>
      <c r="E8" s="116">
        <v>3</v>
      </c>
      <c r="F8" s="117">
        <v>3</v>
      </c>
      <c r="G8" s="117">
        <v>3</v>
      </c>
      <c r="H8" s="117">
        <v>1</v>
      </c>
      <c r="I8" s="118">
        <v>3</v>
      </c>
      <c r="J8" s="116">
        <v>2</v>
      </c>
      <c r="K8" s="116">
        <f t="shared" si="8"/>
        <v>15</v>
      </c>
      <c r="L8" s="117">
        <v>2</v>
      </c>
      <c r="M8" s="117">
        <v>4</v>
      </c>
      <c r="N8" s="117">
        <v>3</v>
      </c>
      <c r="O8" s="119">
        <v>3</v>
      </c>
      <c r="P8" s="120">
        <v>4</v>
      </c>
      <c r="Q8" s="117">
        <v>3</v>
      </c>
      <c r="R8" s="117">
        <f t="shared" si="0"/>
        <v>19</v>
      </c>
      <c r="S8" s="117">
        <v>3</v>
      </c>
      <c r="T8" s="117">
        <v>1</v>
      </c>
      <c r="U8" s="118">
        <v>3</v>
      </c>
      <c r="V8" s="116">
        <v>2</v>
      </c>
      <c r="W8" s="117">
        <v>3</v>
      </c>
      <c r="X8" s="117">
        <v>4</v>
      </c>
      <c r="Y8" s="117">
        <f t="shared" si="1"/>
        <v>16</v>
      </c>
      <c r="Z8" s="117">
        <v>4</v>
      </c>
      <c r="AA8" s="117">
        <v>1</v>
      </c>
      <c r="AB8" s="118">
        <v>3</v>
      </c>
      <c r="AC8" s="116">
        <v>2</v>
      </c>
      <c r="AD8" s="117">
        <v>4</v>
      </c>
      <c r="AE8" s="117">
        <v>3</v>
      </c>
      <c r="AF8" s="119">
        <f t="shared" si="2"/>
        <v>17</v>
      </c>
      <c r="AG8" s="119">
        <v>2</v>
      </c>
      <c r="AH8" s="117">
        <v>3</v>
      </c>
      <c r="AI8" s="119">
        <v>3</v>
      </c>
      <c r="AJ8" s="120">
        <v>2</v>
      </c>
      <c r="AK8" s="117">
        <v>3</v>
      </c>
      <c r="AL8" s="117">
        <v>3</v>
      </c>
      <c r="AM8" s="117">
        <f t="shared" si="3"/>
        <v>16</v>
      </c>
      <c r="AN8" s="117">
        <v>3</v>
      </c>
      <c r="AO8" s="119">
        <v>4</v>
      </c>
      <c r="AP8" s="120">
        <v>3</v>
      </c>
      <c r="AQ8" s="117">
        <v>4</v>
      </c>
      <c r="AR8" s="117">
        <v>32</v>
      </c>
      <c r="AS8" s="117">
        <v>3</v>
      </c>
      <c r="AT8" s="117">
        <f t="shared" si="4"/>
        <v>49</v>
      </c>
      <c r="AU8" s="119">
        <v>3</v>
      </c>
      <c r="AV8" s="120">
        <v>2</v>
      </c>
      <c r="AW8" s="117">
        <v>2</v>
      </c>
      <c r="AX8" s="117">
        <v>3</v>
      </c>
      <c r="AY8" s="117">
        <f t="shared" si="5"/>
        <v>10</v>
      </c>
      <c r="AZ8" s="117">
        <v>3</v>
      </c>
      <c r="BA8" s="119">
        <v>4</v>
      </c>
      <c r="BB8" s="120">
        <v>4</v>
      </c>
      <c r="BC8" s="117">
        <v>4</v>
      </c>
      <c r="BD8" s="117">
        <v>4</v>
      </c>
      <c r="BE8" s="117">
        <v>4</v>
      </c>
      <c r="BF8" s="117">
        <f t="shared" si="6"/>
        <v>23</v>
      </c>
      <c r="BG8" s="119">
        <v>2</v>
      </c>
      <c r="BH8" s="120">
        <v>4</v>
      </c>
      <c r="BI8" s="117">
        <v>3</v>
      </c>
      <c r="BJ8" s="117">
        <v>4</v>
      </c>
      <c r="BK8" s="117">
        <v>2</v>
      </c>
      <c r="BL8" s="117">
        <v>3</v>
      </c>
      <c r="BM8" s="119">
        <f t="shared" si="7"/>
        <v>18</v>
      </c>
    </row>
    <row r="9" spans="1:65" ht="25.2" thickBot="1" x14ac:dyDescent="0.75">
      <c r="A9" s="100" t="s">
        <v>31</v>
      </c>
      <c r="B9" s="114">
        <v>25025</v>
      </c>
      <c r="C9" s="113" t="s">
        <v>145</v>
      </c>
      <c r="D9" s="101">
        <v>1</v>
      </c>
      <c r="E9" s="116">
        <v>1</v>
      </c>
      <c r="F9" s="117">
        <v>3</v>
      </c>
      <c r="G9" s="117">
        <v>4</v>
      </c>
      <c r="H9" s="117">
        <v>3</v>
      </c>
      <c r="I9" s="118">
        <v>4</v>
      </c>
      <c r="J9" s="116">
        <v>3</v>
      </c>
      <c r="K9" s="116">
        <f t="shared" si="8"/>
        <v>18</v>
      </c>
      <c r="L9" s="117">
        <v>3</v>
      </c>
      <c r="M9" s="117">
        <v>4</v>
      </c>
      <c r="N9" s="117">
        <v>3</v>
      </c>
      <c r="O9" s="119">
        <v>4</v>
      </c>
      <c r="P9" s="120">
        <v>3</v>
      </c>
      <c r="Q9" s="117">
        <v>1</v>
      </c>
      <c r="R9" s="117">
        <f t="shared" ref="R9" si="9">SUM(L9:Q9)</f>
        <v>18</v>
      </c>
      <c r="S9" s="117">
        <v>4</v>
      </c>
      <c r="T9" s="117">
        <v>2</v>
      </c>
      <c r="U9" s="118">
        <v>1</v>
      </c>
      <c r="V9" s="116">
        <v>2</v>
      </c>
      <c r="W9" s="117">
        <v>4</v>
      </c>
      <c r="X9" s="117">
        <v>3</v>
      </c>
      <c r="Y9" s="117">
        <f t="shared" ref="Y9" si="10">SUM(S9:X9)</f>
        <v>16</v>
      </c>
      <c r="Z9" s="117">
        <v>4</v>
      </c>
      <c r="AA9" s="117">
        <v>3</v>
      </c>
      <c r="AB9" s="118">
        <v>3</v>
      </c>
      <c r="AC9" s="116">
        <v>3</v>
      </c>
      <c r="AD9" s="117">
        <v>1</v>
      </c>
      <c r="AE9" s="117">
        <v>3</v>
      </c>
      <c r="AF9" s="119">
        <f t="shared" ref="AF9" si="11">SUM(Z9:AE9)</f>
        <v>17</v>
      </c>
      <c r="AG9" s="119">
        <v>1</v>
      </c>
      <c r="AH9" s="117">
        <v>2</v>
      </c>
      <c r="AI9" s="119">
        <v>3</v>
      </c>
      <c r="AJ9" s="120">
        <v>1</v>
      </c>
      <c r="AK9" s="117">
        <v>3</v>
      </c>
      <c r="AL9" s="117">
        <v>3</v>
      </c>
      <c r="AM9" s="117">
        <f t="shared" ref="AM9" si="12">SUM(AG9:AL9)</f>
        <v>13</v>
      </c>
      <c r="AN9" s="117">
        <v>2</v>
      </c>
      <c r="AO9" s="119">
        <v>3</v>
      </c>
      <c r="AP9" s="120">
        <v>2</v>
      </c>
      <c r="AQ9" s="117">
        <v>1</v>
      </c>
      <c r="AR9" s="117">
        <v>4</v>
      </c>
      <c r="AS9" s="117">
        <v>2</v>
      </c>
      <c r="AT9" s="117">
        <f t="shared" ref="AT9" si="13">SUM(AN9:AS9)</f>
        <v>14</v>
      </c>
      <c r="AU9" s="119">
        <v>3</v>
      </c>
      <c r="AV9" s="120">
        <v>3</v>
      </c>
      <c r="AW9" s="117">
        <v>1</v>
      </c>
      <c r="AX9" s="117">
        <v>4</v>
      </c>
      <c r="AY9" s="117">
        <f t="shared" ref="AY9" si="14">SUM(AU9:AX9)</f>
        <v>11</v>
      </c>
      <c r="AZ9" s="117">
        <v>1</v>
      </c>
      <c r="BA9" s="119">
        <v>2</v>
      </c>
      <c r="BB9" s="120">
        <v>1</v>
      </c>
      <c r="BC9" s="117">
        <v>3</v>
      </c>
      <c r="BD9" s="117">
        <v>3</v>
      </c>
      <c r="BE9" s="117">
        <v>1</v>
      </c>
      <c r="BF9" s="117">
        <f t="shared" ref="BF9" si="15">SUM(AZ9:BE9)</f>
        <v>11</v>
      </c>
      <c r="BG9" s="119">
        <v>4</v>
      </c>
      <c r="BH9" s="120">
        <v>2</v>
      </c>
      <c r="BI9" s="117">
        <v>2</v>
      </c>
      <c r="BJ9" s="117">
        <v>3</v>
      </c>
      <c r="BK9" s="117">
        <v>2</v>
      </c>
      <c r="BL9" s="117">
        <v>4</v>
      </c>
      <c r="BM9" s="119">
        <f t="shared" ref="BM9" si="16">SUM(BG9:BL9)</f>
        <v>17</v>
      </c>
    </row>
    <row r="10" spans="1:65" ht="25.2" thickBot="1" x14ac:dyDescent="0.75">
      <c r="A10" s="97" t="s">
        <v>32</v>
      </c>
      <c r="B10" s="114">
        <v>25026</v>
      </c>
      <c r="C10" s="113" t="s">
        <v>146</v>
      </c>
      <c r="D10" s="98">
        <v>1</v>
      </c>
      <c r="E10" s="116">
        <v>3</v>
      </c>
      <c r="F10" s="117">
        <v>4</v>
      </c>
      <c r="G10" s="117">
        <v>4</v>
      </c>
      <c r="H10" s="117">
        <v>3</v>
      </c>
      <c r="I10" s="118">
        <v>3</v>
      </c>
      <c r="J10" s="116">
        <v>3</v>
      </c>
      <c r="K10" s="116">
        <f t="shared" si="8"/>
        <v>20</v>
      </c>
      <c r="L10" s="117">
        <v>3</v>
      </c>
      <c r="M10" s="117">
        <v>4</v>
      </c>
      <c r="N10" s="117">
        <v>4</v>
      </c>
      <c r="O10" s="119">
        <v>3</v>
      </c>
      <c r="P10" s="120">
        <v>4</v>
      </c>
      <c r="Q10" s="117">
        <v>2</v>
      </c>
      <c r="R10" s="117">
        <f t="shared" si="0"/>
        <v>20</v>
      </c>
      <c r="S10" s="117">
        <v>4</v>
      </c>
      <c r="T10" s="117">
        <v>4</v>
      </c>
      <c r="U10" s="118">
        <v>4</v>
      </c>
      <c r="V10" s="116">
        <v>4</v>
      </c>
      <c r="W10" s="117">
        <v>4</v>
      </c>
      <c r="X10" s="117">
        <v>4</v>
      </c>
      <c r="Y10" s="117">
        <f t="shared" si="1"/>
        <v>24</v>
      </c>
      <c r="Z10" s="117">
        <v>4</v>
      </c>
      <c r="AA10" s="117">
        <v>3</v>
      </c>
      <c r="AB10" s="118">
        <v>4</v>
      </c>
      <c r="AC10" s="116">
        <v>4</v>
      </c>
      <c r="AD10" s="117">
        <v>4</v>
      </c>
      <c r="AE10" s="117">
        <v>4</v>
      </c>
      <c r="AF10" s="119">
        <f t="shared" si="2"/>
        <v>23</v>
      </c>
      <c r="AG10" s="119">
        <v>2</v>
      </c>
      <c r="AH10" s="117">
        <v>4</v>
      </c>
      <c r="AI10" s="119">
        <v>4</v>
      </c>
      <c r="AJ10" s="120">
        <v>4</v>
      </c>
      <c r="AK10" s="117">
        <v>3</v>
      </c>
      <c r="AL10" s="117">
        <v>4</v>
      </c>
      <c r="AM10" s="117">
        <f t="shared" si="3"/>
        <v>21</v>
      </c>
      <c r="AN10" s="117">
        <v>2</v>
      </c>
      <c r="AO10" s="119">
        <v>4</v>
      </c>
      <c r="AP10" s="120">
        <v>3</v>
      </c>
      <c r="AQ10" s="117">
        <v>4</v>
      </c>
      <c r="AR10" s="117">
        <v>4</v>
      </c>
      <c r="AS10" s="117">
        <v>2</v>
      </c>
      <c r="AT10" s="117">
        <f t="shared" si="4"/>
        <v>19</v>
      </c>
      <c r="AU10" s="119">
        <v>4</v>
      </c>
      <c r="AV10" s="120">
        <v>2</v>
      </c>
      <c r="AW10" s="117">
        <v>2</v>
      </c>
      <c r="AX10" s="117">
        <v>3</v>
      </c>
      <c r="AY10" s="117">
        <f t="shared" si="5"/>
        <v>11</v>
      </c>
      <c r="AZ10" s="117">
        <v>4</v>
      </c>
      <c r="BA10" s="119">
        <v>4</v>
      </c>
      <c r="BB10" s="120">
        <v>3</v>
      </c>
      <c r="BC10" s="117">
        <v>4</v>
      </c>
      <c r="BD10" s="117">
        <v>4</v>
      </c>
      <c r="BE10" s="117">
        <v>4</v>
      </c>
      <c r="BF10" s="117">
        <f>SUM(AZ10:BE10)</f>
        <v>23</v>
      </c>
      <c r="BG10" s="119">
        <v>4</v>
      </c>
      <c r="BH10" s="120">
        <v>2</v>
      </c>
      <c r="BI10" s="117">
        <v>3</v>
      </c>
      <c r="BJ10" s="117">
        <v>3</v>
      </c>
      <c r="BK10" s="117">
        <v>4</v>
      </c>
      <c r="BL10" s="117">
        <v>4</v>
      </c>
      <c r="BM10" s="119">
        <f t="shared" si="7"/>
        <v>20</v>
      </c>
    </row>
    <row r="11" spans="1:65" ht="25.2" thickBot="1" x14ac:dyDescent="0.75">
      <c r="A11" s="97" t="s">
        <v>33</v>
      </c>
      <c r="B11" s="114">
        <v>25027</v>
      </c>
      <c r="C11" s="113" t="s">
        <v>147</v>
      </c>
      <c r="D11" s="98">
        <v>1</v>
      </c>
      <c r="E11" s="116">
        <v>3</v>
      </c>
      <c r="F11" s="117">
        <v>3</v>
      </c>
      <c r="G11" s="117">
        <v>3</v>
      </c>
      <c r="H11" s="117">
        <v>1</v>
      </c>
      <c r="I11" s="118">
        <v>3</v>
      </c>
      <c r="J11" s="116">
        <v>2</v>
      </c>
      <c r="K11" s="116">
        <f t="shared" si="8"/>
        <v>15</v>
      </c>
      <c r="L11" s="117">
        <v>2</v>
      </c>
      <c r="M11" s="117">
        <v>4</v>
      </c>
      <c r="N11" s="117">
        <v>3</v>
      </c>
      <c r="O11" s="119">
        <v>3</v>
      </c>
      <c r="P11" s="120">
        <v>4</v>
      </c>
      <c r="Q11" s="117">
        <v>3</v>
      </c>
      <c r="R11" s="117">
        <f t="shared" si="0"/>
        <v>19</v>
      </c>
      <c r="S11" s="117">
        <v>3</v>
      </c>
      <c r="T11" s="117">
        <v>2</v>
      </c>
      <c r="U11" s="118">
        <v>3</v>
      </c>
      <c r="V11" s="116">
        <v>3</v>
      </c>
      <c r="W11" s="117">
        <v>3</v>
      </c>
      <c r="X11" s="117">
        <v>4</v>
      </c>
      <c r="Y11" s="117">
        <f t="shared" si="1"/>
        <v>18</v>
      </c>
      <c r="Z11" s="117">
        <v>2</v>
      </c>
      <c r="AA11" s="117">
        <v>1</v>
      </c>
      <c r="AB11" s="118">
        <v>3</v>
      </c>
      <c r="AC11" s="116">
        <v>2</v>
      </c>
      <c r="AD11" s="117">
        <v>4</v>
      </c>
      <c r="AE11" s="117">
        <v>3</v>
      </c>
      <c r="AF11" s="119">
        <f t="shared" si="2"/>
        <v>15</v>
      </c>
      <c r="AG11" s="119">
        <v>2</v>
      </c>
      <c r="AH11" s="117">
        <v>3</v>
      </c>
      <c r="AI11" s="119">
        <v>2</v>
      </c>
      <c r="AJ11" s="120">
        <v>2</v>
      </c>
      <c r="AK11" s="117">
        <v>3</v>
      </c>
      <c r="AL11" s="117">
        <v>3</v>
      </c>
      <c r="AM11" s="117">
        <f t="shared" si="3"/>
        <v>15</v>
      </c>
      <c r="AN11" s="117">
        <v>3</v>
      </c>
      <c r="AO11" s="119">
        <v>4</v>
      </c>
      <c r="AP11" s="120">
        <v>2</v>
      </c>
      <c r="AQ11" s="117">
        <v>4</v>
      </c>
      <c r="AR11" s="117">
        <v>2</v>
      </c>
      <c r="AS11" s="117">
        <v>3</v>
      </c>
      <c r="AT11" s="117">
        <f t="shared" si="4"/>
        <v>18</v>
      </c>
      <c r="AU11" s="119">
        <v>3</v>
      </c>
      <c r="AV11" s="120">
        <v>2</v>
      </c>
      <c r="AW11" s="117">
        <v>3</v>
      </c>
      <c r="AX11" s="117">
        <v>3</v>
      </c>
      <c r="AY11" s="117">
        <f t="shared" si="5"/>
        <v>11</v>
      </c>
      <c r="AZ11" s="117">
        <v>4</v>
      </c>
      <c r="BA11" s="119">
        <v>4</v>
      </c>
      <c r="BB11" s="120">
        <v>4</v>
      </c>
      <c r="BC11" s="117">
        <v>4</v>
      </c>
      <c r="BD11" s="117">
        <v>4</v>
      </c>
      <c r="BE11" s="117">
        <v>4</v>
      </c>
      <c r="BF11" s="117">
        <f t="shared" ref="BF11:BF16" si="17">SUM(AZ11:BE11)</f>
        <v>24</v>
      </c>
      <c r="BG11" s="119">
        <v>2</v>
      </c>
      <c r="BH11" s="120">
        <v>4</v>
      </c>
      <c r="BI11" s="117">
        <v>3</v>
      </c>
      <c r="BJ11" s="117">
        <v>4</v>
      </c>
      <c r="BK11" s="117">
        <v>3</v>
      </c>
      <c r="BL11" s="117">
        <v>2</v>
      </c>
      <c r="BM11" s="119">
        <f t="shared" si="7"/>
        <v>18</v>
      </c>
    </row>
    <row r="12" spans="1:65" ht="25.2" thickBot="1" x14ac:dyDescent="0.75">
      <c r="A12" s="97" t="s">
        <v>34</v>
      </c>
      <c r="B12" s="114">
        <v>25028</v>
      </c>
      <c r="C12" s="113" t="s">
        <v>148</v>
      </c>
      <c r="D12" s="99">
        <v>1</v>
      </c>
      <c r="E12" s="116">
        <v>4</v>
      </c>
      <c r="F12" s="117">
        <v>4</v>
      </c>
      <c r="G12" s="117">
        <v>2</v>
      </c>
      <c r="H12" s="117">
        <v>3</v>
      </c>
      <c r="I12" s="118">
        <v>3</v>
      </c>
      <c r="J12" s="116">
        <v>3</v>
      </c>
      <c r="K12" s="116">
        <f t="shared" si="8"/>
        <v>19</v>
      </c>
      <c r="L12" s="117">
        <v>2</v>
      </c>
      <c r="M12" s="117">
        <v>3</v>
      </c>
      <c r="N12" s="117">
        <v>1</v>
      </c>
      <c r="O12" s="119">
        <v>3</v>
      </c>
      <c r="P12" s="120">
        <v>3</v>
      </c>
      <c r="Q12" s="117">
        <v>2</v>
      </c>
      <c r="R12" s="117">
        <f t="shared" si="0"/>
        <v>14</v>
      </c>
      <c r="S12" s="117">
        <v>4</v>
      </c>
      <c r="T12" s="117">
        <v>4</v>
      </c>
      <c r="U12" s="118">
        <v>4</v>
      </c>
      <c r="V12" s="116">
        <v>3</v>
      </c>
      <c r="W12" s="117">
        <v>3</v>
      </c>
      <c r="X12" s="117">
        <v>3</v>
      </c>
      <c r="Y12" s="117">
        <f t="shared" si="1"/>
        <v>21</v>
      </c>
      <c r="Z12" s="117">
        <v>3</v>
      </c>
      <c r="AA12" s="117">
        <v>3</v>
      </c>
      <c r="AB12" s="118">
        <v>2</v>
      </c>
      <c r="AC12" s="116">
        <v>3</v>
      </c>
      <c r="AD12" s="117">
        <v>4</v>
      </c>
      <c r="AE12" s="117">
        <v>3</v>
      </c>
      <c r="AF12" s="119">
        <f t="shared" si="2"/>
        <v>18</v>
      </c>
      <c r="AG12" s="119">
        <v>2</v>
      </c>
      <c r="AH12" s="117">
        <v>2</v>
      </c>
      <c r="AI12" s="119">
        <v>3</v>
      </c>
      <c r="AJ12" s="120">
        <v>2</v>
      </c>
      <c r="AK12" s="117">
        <v>1</v>
      </c>
      <c r="AL12" s="117">
        <v>3</v>
      </c>
      <c r="AM12" s="117">
        <f t="shared" si="3"/>
        <v>13</v>
      </c>
      <c r="AN12" s="117">
        <v>4</v>
      </c>
      <c r="AO12" s="119">
        <v>2</v>
      </c>
      <c r="AP12" s="120">
        <v>3</v>
      </c>
      <c r="AQ12" s="117">
        <v>4</v>
      </c>
      <c r="AR12" s="117">
        <v>4</v>
      </c>
      <c r="AS12" s="117">
        <v>2</v>
      </c>
      <c r="AT12" s="117">
        <f t="shared" si="4"/>
        <v>19</v>
      </c>
      <c r="AU12" s="119">
        <v>3</v>
      </c>
      <c r="AV12" s="120">
        <v>3</v>
      </c>
      <c r="AW12" s="117">
        <v>3</v>
      </c>
      <c r="AX12" s="117">
        <v>3</v>
      </c>
      <c r="AY12" s="117">
        <f t="shared" si="5"/>
        <v>12</v>
      </c>
      <c r="AZ12" s="117">
        <v>3</v>
      </c>
      <c r="BA12" s="119">
        <v>2</v>
      </c>
      <c r="BB12" s="120">
        <v>4</v>
      </c>
      <c r="BC12" s="117">
        <v>3</v>
      </c>
      <c r="BD12" s="117">
        <v>3</v>
      </c>
      <c r="BE12" s="117">
        <v>4</v>
      </c>
      <c r="BF12" s="117">
        <f t="shared" si="17"/>
        <v>19</v>
      </c>
      <c r="BG12" s="119">
        <v>4</v>
      </c>
      <c r="BH12" s="120">
        <v>3</v>
      </c>
      <c r="BI12" s="117">
        <v>3</v>
      </c>
      <c r="BJ12" s="117">
        <v>2</v>
      </c>
      <c r="BK12" s="117">
        <v>4</v>
      </c>
      <c r="BL12" s="117">
        <v>3</v>
      </c>
      <c r="BM12" s="119">
        <f t="shared" si="7"/>
        <v>19</v>
      </c>
    </row>
    <row r="13" spans="1:65" ht="25.2" thickBot="1" x14ac:dyDescent="0.75">
      <c r="A13" s="97" t="s">
        <v>35</v>
      </c>
      <c r="B13" s="114">
        <v>25029</v>
      </c>
      <c r="C13" s="113" t="s">
        <v>149</v>
      </c>
      <c r="D13" s="99">
        <v>1</v>
      </c>
      <c r="E13" s="116">
        <v>3</v>
      </c>
      <c r="F13" s="117">
        <v>3</v>
      </c>
      <c r="G13" s="117">
        <v>4</v>
      </c>
      <c r="H13" s="117">
        <v>3</v>
      </c>
      <c r="I13" s="118">
        <v>2</v>
      </c>
      <c r="J13" s="116">
        <v>2</v>
      </c>
      <c r="K13" s="116">
        <f t="shared" si="8"/>
        <v>17</v>
      </c>
      <c r="L13" s="117">
        <v>4</v>
      </c>
      <c r="M13" s="117">
        <v>3</v>
      </c>
      <c r="N13" s="117">
        <v>3</v>
      </c>
      <c r="O13" s="119">
        <v>3</v>
      </c>
      <c r="P13" s="120">
        <v>3</v>
      </c>
      <c r="Q13" s="117">
        <v>3</v>
      </c>
      <c r="R13" s="117">
        <f t="shared" si="0"/>
        <v>19</v>
      </c>
      <c r="S13" s="117">
        <v>3</v>
      </c>
      <c r="T13" s="117">
        <v>4</v>
      </c>
      <c r="U13" s="118">
        <v>4</v>
      </c>
      <c r="V13" s="116">
        <v>3</v>
      </c>
      <c r="W13" s="117">
        <v>4</v>
      </c>
      <c r="X13" s="117">
        <v>4</v>
      </c>
      <c r="Y13" s="117">
        <f t="shared" si="1"/>
        <v>22</v>
      </c>
      <c r="Z13" s="117">
        <v>3</v>
      </c>
      <c r="AA13" s="117">
        <v>2</v>
      </c>
      <c r="AB13" s="118">
        <v>2</v>
      </c>
      <c r="AC13" s="116">
        <v>4</v>
      </c>
      <c r="AD13" s="117">
        <v>4</v>
      </c>
      <c r="AE13" s="117">
        <v>3</v>
      </c>
      <c r="AF13" s="119">
        <f t="shared" si="2"/>
        <v>18</v>
      </c>
      <c r="AG13" s="119">
        <v>2</v>
      </c>
      <c r="AH13" s="117">
        <v>2</v>
      </c>
      <c r="AI13" s="119">
        <v>2</v>
      </c>
      <c r="AJ13" s="120">
        <v>2</v>
      </c>
      <c r="AK13" s="117">
        <v>2</v>
      </c>
      <c r="AL13" s="117">
        <v>4</v>
      </c>
      <c r="AM13" s="117">
        <f t="shared" si="3"/>
        <v>14</v>
      </c>
      <c r="AN13" s="117">
        <v>3</v>
      </c>
      <c r="AO13" s="119">
        <v>4</v>
      </c>
      <c r="AP13" s="120">
        <v>3</v>
      </c>
      <c r="AQ13" s="117">
        <v>3</v>
      </c>
      <c r="AR13" s="117">
        <v>3</v>
      </c>
      <c r="AS13" s="117">
        <v>3</v>
      </c>
      <c r="AT13" s="117">
        <f t="shared" ref="AT13:AT38" si="18">SUM(AN13:AS13)</f>
        <v>19</v>
      </c>
      <c r="AU13" s="119">
        <v>3</v>
      </c>
      <c r="AV13" s="120">
        <v>3</v>
      </c>
      <c r="AW13" s="117">
        <v>2</v>
      </c>
      <c r="AX13" s="117">
        <v>2</v>
      </c>
      <c r="AY13" s="117">
        <f t="shared" si="5"/>
        <v>10</v>
      </c>
      <c r="AZ13" s="117">
        <v>1</v>
      </c>
      <c r="BA13" s="119">
        <v>4</v>
      </c>
      <c r="BB13" s="120">
        <v>1</v>
      </c>
      <c r="BC13" s="117">
        <v>4</v>
      </c>
      <c r="BD13" s="117">
        <v>4</v>
      </c>
      <c r="BE13" s="117">
        <v>1</v>
      </c>
      <c r="BF13" s="117">
        <f t="shared" si="17"/>
        <v>15</v>
      </c>
      <c r="BG13" s="119">
        <v>2</v>
      </c>
      <c r="BH13" s="119">
        <v>1</v>
      </c>
      <c r="BI13" s="119">
        <v>2</v>
      </c>
      <c r="BJ13" s="119">
        <v>2</v>
      </c>
      <c r="BK13" s="119">
        <v>3</v>
      </c>
      <c r="BL13" s="119">
        <v>1</v>
      </c>
      <c r="BM13" s="119">
        <f t="shared" si="7"/>
        <v>11</v>
      </c>
    </row>
    <row r="14" spans="1:65" ht="25.2" thickBot="1" x14ac:dyDescent="0.75">
      <c r="A14" s="97" t="s">
        <v>36</v>
      </c>
      <c r="B14" s="114">
        <v>25030</v>
      </c>
      <c r="C14" s="113" t="s">
        <v>150</v>
      </c>
      <c r="D14" s="99">
        <v>1</v>
      </c>
      <c r="E14" s="116">
        <v>3</v>
      </c>
      <c r="F14" s="117">
        <v>1</v>
      </c>
      <c r="G14" s="117">
        <v>2</v>
      </c>
      <c r="H14" s="117">
        <v>3</v>
      </c>
      <c r="I14" s="118">
        <v>2</v>
      </c>
      <c r="J14" s="116">
        <v>4</v>
      </c>
      <c r="K14" s="116">
        <f t="shared" si="8"/>
        <v>15</v>
      </c>
      <c r="L14" s="117">
        <v>4</v>
      </c>
      <c r="M14" s="117">
        <v>3</v>
      </c>
      <c r="N14" s="117">
        <v>2</v>
      </c>
      <c r="O14" s="119">
        <v>3</v>
      </c>
      <c r="P14" s="120">
        <v>2</v>
      </c>
      <c r="Q14" s="117">
        <v>3</v>
      </c>
      <c r="R14" s="117">
        <f t="shared" si="0"/>
        <v>17</v>
      </c>
      <c r="S14" s="117">
        <v>3</v>
      </c>
      <c r="T14" s="117">
        <v>3</v>
      </c>
      <c r="U14" s="118">
        <v>4</v>
      </c>
      <c r="V14" s="116">
        <v>1</v>
      </c>
      <c r="W14" s="117">
        <v>3</v>
      </c>
      <c r="X14" s="117">
        <v>2</v>
      </c>
      <c r="Y14" s="117">
        <f t="shared" si="1"/>
        <v>16</v>
      </c>
      <c r="Z14" s="117">
        <v>2</v>
      </c>
      <c r="AA14" s="117">
        <v>3</v>
      </c>
      <c r="AB14" s="118">
        <v>2</v>
      </c>
      <c r="AC14" s="116">
        <v>4</v>
      </c>
      <c r="AD14" s="117">
        <v>3</v>
      </c>
      <c r="AE14" s="117">
        <v>2</v>
      </c>
      <c r="AF14" s="119">
        <f t="shared" si="2"/>
        <v>16</v>
      </c>
      <c r="AG14" s="119">
        <v>3</v>
      </c>
      <c r="AH14" s="117">
        <v>2</v>
      </c>
      <c r="AI14" s="119">
        <v>2</v>
      </c>
      <c r="AJ14" s="120">
        <v>3</v>
      </c>
      <c r="AK14" s="117">
        <v>2</v>
      </c>
      <c r="AL14" s="117">
        <v>2</v>
      </c>
      <c r="AM14" s="117">
        <f t="shared" si="3"/>
        <v>14</v>
      </c>
      <c r="AN14" s="117">
        <v>3</v>
      </c>
      <c r="AO14" s="119">
        <v>4</v>
      </c>
      <c r="AP14" s="120">
        <v>2</v>
      </c>
      <c r="AQ14" s="117">
        <v>3</v>
      </c>
      <c r="AR14" s="117">
        <v>2</v>
      </c>
      <c r="AS14" s="117">
        <v>3</v>
      </c>
      <c r="AT14" s="117">
        <f t="shared" si="18"/>
        <v>17</v>
      </c>
      <c r="AU14" s="119">
        <v>2</v>
      </c>
      <c r="AV14" s="120">
        <v>3</v>
      </c>
      <c r="AW14" s="117">
        <v>3</v>
      </c>
      <c r="AX14" s="117">
        <v>3</v>
      </c>
      <c r="AY14" s="117">
        <f t="shared" si="5"/>
        <v>11</v>
      </c>
      <c r="AZ14" s="117">
        <v>3</v>
      </c>
      <c r="BA14" s="119">
        <v>3</v>
      </c>
      <c r="BB14" s="120">
        <v>3</v>
      </c>
      <c r="BC14" s="117">
        <v>4</v>
      </c>
      <c r="BD14" s="117">
        <v>3</v>
      </c>
      <c r="BE14" s="117">
        <v>3</v>
      </c>
      <c r="BF14" s="117">
        <f t="shared" si="17"/>
        <v>19</v>
      </c>
      <c r="BG14" s="119">
        <v>2</v>
      </c>
      <c r="BH14" s="120">
        <v>4</v>
      </c>
      <c r="BI14" s="117">
        <v>4</v>
      </c>
      <c r="BJ14" s="117">
        <v>4</v>
      </c>
      <c r="BK14" s="117">
        <v>2</v>
      </c>
      <c r="BL14" s="117">
        <v>2</v>
      </c>
      <c r="BM14" s="119">
        <f t="shared" si="7"/>
        <v>18</v>
      </c>
    </row>
    <row r="15" spans="1:65" ht="25.2" thickBot="1" x14ac:dyDescent="0.75">
      <c r="A15" s="97" t="s">
        <v>37</v>
      </c>
      <c r="B15" s="114">
        <v>25031</v>
      </c>
      <c r="C15" s="113" t="s">
        <v>151</v>
      </c>
      <c r="D15" s="98">
        <v>1</v>
      </c>
      <c r="E15" s="116">
        <v>2</v>
      </c>
      <c r="F15" s="117">
        <v>1</v>
      </c>
      <c r="G15" s="117">
        <v>2</v>
      </c>
      <c r="H15" s="117">
        <v>3</v>
      </c>
      <c r="I15" s="118">
        <v>2</v>
      </c>
      <c r="J15" s="116">
        <v>1</v>
      </c>
      <c r="K15" s="116">
        <f t="shared" si="8"/>
        <v>11</v>
      </c>
      <c r="L15" s="117">
        <v>3</v>
      </c>
      <c r="M15" s="117">
        <v>1</v>
      </c>
      <c r="N15" s="117">
        <v>1</v>
      </c>
      <c r="O15" s="119">
        <v>1</v>
      </c>
      <c r="P15" s="120">
        <v>3</v>
      </c>
      <c r="Q15" s="117">
        <v>4</v>
      </c>
      <c r="R15" s="117">
        <f t="shared" si="0"/>
        <v>13</v>
      </c>
      <c r="S15" s="117">
        <v>1</v>
      </c>
      <c r="T15" s="117">
        <v>4</v>
      </c>
      <c r="U15" s="118">
        <v>4</v>
      </c>
      <c r="V15" s="116">
        <v>1</v>
      </c>
      <c r="W15" s="117">
        <v>3</v>
      </c>
      <c r="X15" s="117">
        <v>1</v>
      </c>
      <c r="Y15" s="117">
        <f t="shared" si="1"/>
        <v>14</v>
      </c>
      <c r="Z15" s="117">
        <v>1</v>
      </c>
      <c r="AA15" s="117">
        <v>4</v>
      </c>
      <c r="AB15" s="118">
        <v>1</v>
      </c>
      <c r="AC15" s="116">
        <v>4</v>
      </c>
      <c r="AD15" s="117">
        <v>3</v>
      </c>
      <c r="AE15" s="117">
        <v>4</v>
      </c>
      <c r="AF15" s="119">
        <f t="shared" si="2"/>
        <v>17</v>
      </c>
      <c r="AG15" s="119">
        <v>1</v>
      </c>
      <c r="AH15" s="117">
        <v>3</v>
      </c>
      <c r="AI15" s="119">
        <v>3</v>
      </c>
      <c r="AJ15" s="120">
        <v>2</v>
      </c>
      <c r="AK15" s="117">
        <v>1</v>
      </c>
      <c r="AL15" s="117">
        <v>4</v>
      </c>
      <c r="AM15" s="117">
        <f t="shared" si="3"/>
        <v>14</v>
      </c>
      <c r="AN15" s="117">
        <v>4</v>
      </c>
      <c r="AO15" s="119">
        <v>3</v>
      </c>
      <c r="AP15" s="120">
        <v>4</v>
      </c>
      <c r="AQ15" s="117">
        <v>1</v>
      </c>
      <c r="AR15" s="117">
        <v>1</v>
      </c>
      <c r="AS15" s="117">
        <v>3</v>
      </c>
      <c r="AT15" s="117">
        <f t="shared" si="18"/>
        <v>16</v>
      </c>
      <c r="AU15" s="119">
        <v>2</v>
      </c>
      <c r="AV15" s="120">
        <v>3</v>
      </c>
      <c r="AW15" s="117">
        <v>3</v>
      </c>
      <c r="AX15" s="117">
        <v>3</v>
      </c>
      <c r="AY15" s="117">
        <f t="shared" si="5"/>
        <v>11</v>
      </c>
      <c r="AZ15" s="117">
        <v>4</v>
      </c>
      <c r="BA15" s="119">
        <v>4</v>
      </c>
      <c r="BB15" s="120">
        <v>4</v>
      </c>
      <c r="BC15" s="120">
        <v>1</v>
      </c>
      <c r="BD15" s="120">
        <v>4</v>
      </c>
      <c r="BE15" s="117">
        <v>4</v>
      </c>
      <c r="BF15" s="117">
        <f t="shared" si="17"/>
        <v>21</v>
      </c>
      <c r="BG15" s="119">
        <v>4</v>
      </c>
      <c r="BH15" s="120">
        <v>4</v>
      </c>
      <c r="BI15" s="117">
        <v>4</v>
      </c>
      <c r="BJ15" s="117">
        <v>2</v>
      </c>
      <c r="BK15" s="117">
        <v>4</v>
      </c>
      <c r="BL15" s="117">
        <v>2</v>
      </c>
      <c r="BM15" s="119">
        <f t="shared" si="7"/>
        <v>20</v>
      </c>
    </row>
    <row r="16" spans="1:65" ht="25.2" thickBot="1" x14ac:dyDescent="0.75">
      <c r="A16" s="97" t="s">
        <v>38</v>
      </c>
      <c r="B16" s="114">
        <v>25032</v>
      </c>
      <c r="C16" s="113" t="s">
        <v>152</v>
      </c>
      <c r="D16" s="99">
        <v>1</v>
      </c>
      <c r="E16" s="116">
        <v>4</v>
      </c>
      <c r="F16" s="117">
        <v>4</v>
      </c>
      <c r="G16" s="117">
        <v>4</v>
      </c>
      <c r="H16" s="117">
        <v>4</v>
      </c>
      <c r="I16" s="118">
        <v>3</v>
      </c>
      <c r="J16" s="116">
        <v>4</v>
      </c>
      <c r="K16" s="116">
        <f t="shared" si="8"/>
        <v>23</v>
      </c>
      <c r="L16" s="117">
        <v>4</v>
      </c>
      <c r="M16" s="117">
        <v>3</v>
      </c>
      <c r="N16" s="117">
        <v>4</v>
      </c>
      <c r="O16" s="119">
        <v>4</v>
      </c>
      <c r="P16" s="120">
        <v>3</v>
      </c>
      <c r="Q16" s="117">
        <v>1</v>
      </c>
      <c r="R16" s="117">
        <f t="shared" si="0"/>
        <v>19</v>
      </c>
      <c r="S16" s="117">
        <v>4</v>
      </c>
      <c r="T16" s="117">
        <v>4</v>
      </c>
      <c r="U16" s="118">
        <v>4</v>
      </c>
      <c r="V16" s="116">
        <v>3</v>
      </c>
      <c r="W16" s="117">
        <v>4</v>
      </c>
      <c r="X16" s="117">
        <v>4</v>
      </c>
      <c r="Y16" s="117">
        <f t="shared" si="1"/>
        <v>23</v>
      </c>
      <c r="Z16" s="117">
        <v>4</v>
      </c>
      <c r="AA16" s="117">
        <v>3</v>
      </c>
      <c r="AB16" s="118">
        <v>4</v>
      </c>
      <c r="AC16" s="116">
        <v>4</v>
      </c>
      <c r="AD16" s="117">
        <v>4</v>
      </c>
      <c r="AE16" s="117">
        <v>4</v>
      </c>
      <c r="AF16" s="119">
        <f t="shared" si="2"/>
        <v>23</v>
      </c>
      <c r="AG16" s="119">
        <v>4</v>
      </c>
      <c r="AH16" s="117">
        <v>1</v>
      </c>
      <c r="AI16" s="119">
        <v>3</v>
      </c>
      <c r="AJ16" s="120">
        <v>3</v>
      </c>
      <c r="AK16" s="117">
        <v>2</v>
      </c>
      <c r="AL16" s="117">
        <v>1</v>
      </c>
      <c r="AM16" s="117">
        <f t="shared" si="3"/>
        <v>14</v>
      </c>
      <c r="AN16" s="117">
        <v>4</v>
      </c>
      <c r="AO16" s="117">
        <v>4</v>
      </c>
      <c r="AP16" s="119">
        <v>3</v>
      </c>
      <c r="AQ16" s="120">
        <v>4</v>
      </c>
      <c r="AR16" s="117">
        <v>1</v>
      </c>
      <c r="AS16" s="117">
        <v>1</v>
      </c>
      <c r="AT16" s="117">
        <f>SUM(AO16:AS16)</f>
        <v>13</v>
      </c>
      <c r="AU16" s="119">
        <v>3</v>
      </c>
      <c r="AV16" s="120">
        <v>2</v>
      </c>
      <c r="AW16" s="117">
        <v>3</v>
      </c>
      <c r="AX16" s="117">
        <v>3</v>
      </c>
      <c r="AY16" s="117">
        <f t="shared" si="5"/>
        <v>11</v>
      </c>
      <c r="AZ16" s="117">
        <v>3</v>
      </c>
      <c r="BA16" s="119">
        <v>4</v>
      </c>
      <c r="BB16" s="120">
        <v>4</v>
      </c>
      <c r="BC16" s="117">
        <v>4</v>
      </c>
      <c r="BD16" s="117">
        <v>1</v>
      </c>
      <c r="BE16" s="117">
        <v>4</v>
      </c>
      <c r="BF16" s="117">
        <f t="shared" si="17"/>
        <v>20</v>
      </c>
      <c r="BG16" s="119">
        <v>4</v>
      </c>
      <c r="BH16" s="120">
        <v>4</v>
      </c>
      <c r="BI16" s="117">
        <v>4</v>
      </c>
      <c r="BJ16" s="117">
        <v>4</v>
      </c>
      <c r="BK16" s="117">
        <v>2</v>
      </c>
      <c r="BL16" s="117">
        <v>2</v>
      </c>
      <c r="BM16" s="119">
        <f t="shared" si="7"/>
        <v>20</v>
      </c>
    </row>
    <row r="17" spans="1:65" ht="25.2" thickBot="1" x14ac:dyDescent="0.75">
      <c r="A17" s="97" t="s">
        <v>39</v>
      </c>
      <c r="B17" s="112">
        <v>23510</v>
      </c>
      <c r="C17" s="113" t="s">
        <v>153</v>
      </c>
      <c r="D17" s="99">
        <v>2</v>
      </c>
      <c r="E17" s="116">
        <v>4</v>
      </c>
      <c r="F17" s="117">
        <v>4</v>
      </c>
      <c r="G17" s="117">
        <v>1</v>
      </c>
      <c r="H17" s="117">
        <v>2</v>
      </c>
      <c r="I17" s="118">
        <v>1</v>
      </c>
      <c r="J17" s="116">
        <v>2</v>
      </c>
      <c r="K17" s="116">
        <f t="shared" si="8"/>
        <v>14</v>
      </c>
      <c r="L17" s="117">
        <v>4</v>
      </c>
      <c r="M17" s="117">
        <v>4</v>
      </c>
      <c r="N17" s="117">
        <v>3</v>
      </c>
      <c r="O17" s="119">
        <v>2</v>
      </c>
      <c r="P17" s="120">
        <v>4</v>
      </c>
      <c r="Q17" s="117">
        <v>4</v>
      </c>
      <c r="R17" s="117">
        <f t="shared" si="0"/>
        <v>21</v>
      </c>
      <c r="S17" s="117">
        <v>4</v>
      </c>
      <c r="T17" s="117">
        <v>2</v>
      </c>
      <c r="U17" s="118">
        <v>4</v>
      </c>
      <c r="V17" s="116">
        <v>3</v>
      </c>
      <c r="W17" s="117">
        <v>2</v>
      </c>
      <c r="X17" s="117">
        <v>3</v>
      </c>
      <c r="Y17" s="117">
        <f t="shared" si="1"/>
        <v>18</v>
      </c>
      <c r="Z17" s="117">
        <v>2</v>
      </c>
      <c r="AA17" s="117">
        <v>3</v>
      </c>
      <c r="AB17" s="118">
        <v>3</v>
      </c>
      <c r="AC17" s="116">
        <v>2</v>
      </c>
      <c r="AD17" s="117">
        <v>3</v>
      </c>
      <c r="AE17" s="117">
        <v>3</v>
      </c>
      <c r="AF17" s="119">
        <f t="shared" si="2"/>
        <v>16</v>
      </c>
      <c r="AG17" s="119">
        <v>2</v>
      </c>
      <c r="AH17" s="117">
        <v>1</v>
      </c>
      <c r="AI17" s="119">
        <v>4</v>
      </c>
      <c r="AJ17" s="120">
        <v>4</v>
      </c>
      <c r="AK17" s="117">
        <v>3</v>
      </c>
      <c r="AL17" s="117">
        <v>3</v>
      </c>
      <c r="AM17" s="117">
        <f t="shared" si="3"/>
        <v>17</v>
      </c>
      <c r="AN17" s="117">
        <v>2</v>
      </c>
      <c r="AO17" s="119">
        <v>4</v>
      </c>
      <c r="AP17" s="120">
        <v>2</v>
      </c>
      <c r="AQ17" s="117">
        <v>2</v>
      </c>
      <c r="AR17" s="117">
        <v>3</v>
      </c>
      <c r="AS17" s="117">
        <v>2</v>
      </c>
      <c r="AT17" s="117">
        <f t="shared" si="18"/>
        <v>15</v>
      </c>
      <c r="AU17" s="119">
        <v>3</v>
      </c>
      <c r="AV17" s="120">
        <v>2</v>
      </c>
      <c r="AW17" s="117">
        <v>2</v>
      </c>
      <c r="AX17" s="117">
        <v>3</v>
      </c>
      <c r="AY17" s="117">
        <f t="shared" si="5"/>
        <v>10</v>
      </c>
      <c r="AZ17" s="117">
        <v>2</v>
      </c>
      <c r="BA17" s="119">
        <v>2</v>
      </c>
      <c r="BB17" s="120">
        <v>4</v>
      </c>
      <c r="BC17" s="117">
        <v>2</v>
      </c>
      <c r="BD17" s="117">
        <v>4</v>
      </c>
      <c r="BE17" s="117">
        <v>4</v>
      </c>
      <c r="BF17" s="117">
        <f t="shared" si="6"/>
        <v>18</v>
      </c>
      <c r="BG17" s="119">
        <v>3</v>
      </c>
      <c r="BH17" s="120">
        <v>4</v>
      </c>
      <c r="BI17" s="117">
        <v>4</v>
      </c>
      <c r="BJ17" s="117">
        <v>2</v>
      </c>
      <c r="BK17" s="117">
        <v>3</v>
      </c>
      <c r="BL17" s="117">
        <v>3</v>
      </c>
      <c r="BM17" s="119">
        <f t="shared" si="7"/>
        <v>19</v>
      </c>
    </row>
    <row r="18" spans="1:65" ht="25.2" thickBot="1" x14ac:dyDescent="0.75">
      <c r="A18" s="97" t="s">
        <v>40</v>
      </c>
      <c r="B18" s="112">
        <v>23513</v>
      </c>
      <c r="C18" s="113" t="s">
        <v>154</v>
      </c>
      <c r="D18" s="102">
        <v>2</v>
      </c>
      <c r="E18" s="116">
        <v>4</v>
      </c>
      <c r="F18" s="117">
        <v>2</v>
      </c>
      <c r="G18" s="117">
        <v>3</v>
      </c>
      <c r="H18" s="117">
        <v>3</v>
      </c>
      <c r="I18" s="118">
        <v>3</v>
      </c>
      <c r="J18" s="116">
        <v>3</v>
      </c>
      <c r="K18" s="116">
        <f t="shared" si="8"/>
        <v>18</v>
      </c>
      <c r="L18" s="117">
        <v>2</v>
      </c>
      <c r="M18" s="117">
        <v>3</v>
      </c>
      <c r="N18" s="117">
        <v>2</v>
      </c>
      <c r="O18" s="119">
        <v>4</v>
      </c>
      <c r="P18" s="120">
        <v>3</v>
      </c>
      <c r="Q18" s="117">
        <v>2</v>
      </c>
      <c r="R18" s="117">
        <f t="shared" si="0"/>
        <v>16</v>
      </c>
      <c r="S18" s="117">
        <v>4</v>
      </c>
      <c r="T18" s="117">
        <v>2</v>
      </c>
      <c r="U18" s="118">
        <v>4</v>
      </c>
      <c r="V18" s="116">
        <v>3</v>
      </c>
      <c r="W18" s="117">
        <v>3</v>
      </c>
      <c r="X18" s="117">
        <v>3</v>
      </c>
      <c r="Y18" s="117">
        <f t="shared" si="1"/>
        <v>19</v>
      </c>
      <c r="Z18" s="117">
        <v>3</v>
      </c>
      <c r="AA18" s="117">
        <v>3</v>
      </c>
      <c r="AB18" s="118">
        <v>4</v>
      </c>
      <c r="AC18" s="116">
        <v>3</v>
      </c>
      <c r="AD18" s="117">
        <v>3</v>
      </c>
      <c r="AE18" s="117">
        <v>4</v>
      </c>
      <c r="AF18" s="119">
        <f t="shared" si="2"/>
        <v>20</v>
      </c>
      <c r="AG18" s="119">
        <v>2</v>
      </c>
      <c r="AH18" s="117">
        <v>2</v>
      </c>
      <c r="AI18" s="119">
        <v>2</v>
      </c>
      <c r="AJ18" s="120">
        <v>3</v>
      </c>
      <c r="AK18" s="117">
        <v>1</v>
      </c>
      <c r="AL18" s="117">
        <v>2</v>
      </c>
      <c r="AM18" s="117">
        <f t="shared" si="3"/>
        <v>12</v>
      </c>
      <c r="AN18" s="117">
        <v>3</v>
      </c>
      <c r="AO18" s="119">
        <v>4</v>
      </c>
      <c r="AP18" s="120">
        <v>3</v>
      </c>
      <c r="AQ18" s="117">
        <v>3</v>
      </c>
      <c r="AR18" s="117">
        <v>4</v>
      </c>
      <c r="AS18" s="117">
        <v>4</v>
      </c>
      <c r="AT18" s="117">
        <f t="shared" si="18"/>
        <v>21</v>
      </c>
      <c r="AU18" s="119">
        <v>4</v>
      </c>
      <c r="AV18" s="120">
        <v>3</v>
      </c>
      <c r="AW18" s="117">
        <v>3</v>
      </c>
      <c r="AX18" s="117">
        <v>3</v>
      </c>
      <c r="AY18" s="117">
        <f t="shared" si="5"/>
        <v>13</v>
      </c>
      <c r="AZ18" s="117">
        <v>3</v>
      </c>
      <c r="BA18" s="119">
        <v>4</v>
      </c>
      <c r="BB18" s="120">
        <v>4</v>
      </c>
      <c r="BC18" s="117">
        <v>3</v>
      </c>
      <c r="BD18" s="117">
        <v>4</v>
      </c>
      <c r="BE18" s="117">
        <v>3</v>
      </c>
      <c r="BF18" s="117">
        <f t="shared" si="6"/>
        <v>21</v>
      </c>
      <c r="BG18" s="119">
        <v>3</v>
      </c>
      <c r="BH18" s="120">
        <v>3</v>
      </c>
      <c r="BI18" s="117">
        <v>3</v>
      </c>
      <c r="BJ18" s="117">
        <v>3</v>
      </c>
      <c r="BK18" s="117">
        <v>4</v>
      </c>
      <c r="BL18" s="117">
        <v>3</v>
      </c>
      <c r="BM18" s="119">
        <f t="shared" si="7"/>
        <v>19</v>
      </c>
    </row>
    <row r="19" spans="1:65" ht="25.2" thickBot="1" x14ac:dyDescent="0.75">
      <c r="A19" s="97" t="s">
        <v>41</v>
      </c>
      <c r="B19" s="112">
        <v>23519</v>
      </c>
      <c r="C19" s="113" t="s">
        <v>122</v>
      </c>
      <c r="D19" s="98">
        <v>2</v>
      </c>
      <c r="E19" s="116">
        <v>3</v>
      </c>
      <c r="F19" s="117">
        <v>3</v>
      </c>
      <c r="G19" s="117">
        <v>3</v>
      </c>
      <c r="H19" s="117">
        <v>3</v>
      </c>
      <c r="I19" s="118">
        <v>3</v>
      </c>
      <c r="J19" s="116">
        <v>2</v>
      </c>
      <c r="K19" s="116">
        <f t="shared" si="8"/>
        <v>17</v>
      </c>
      <c r="L19" s="117">
        <v>3</v>
      </c>
      <c r="M19" s="117">
        <v>3</v>
      </c>
      <c r="N19" s="117">
        <v>4</v>
      </c>
      <c r="O19" s="119">
        <v>3</v>
      </c>
      <c r="P19" s="120">
        <v>3</v>
      </c>
      <c r="Q19" s="117">
        <v>4</v>
      </c>
      <c r="R19" s="117">
        <f t="shared" ref="R19" si="19">SUM(L19:Q19)</f>
        <v>20</v>
      </c>
      <c r="S19" s="117">
        <v>1</v>
      </c>
      <c r="T19" s="117">
        <v>4</v>
      </c>
      <c r="U19" s="118">
        <v>4</v>
      </c>
      <c r="V19" s="116">
        <v>3</v>
      </c>
      <c r="W19" s="117">
        <v>4</v>
      </c>
      <c r="X19" s="117">
        <v>4</v>
      </c>
      <c r="Y19" s="117">
        <f t="shared" ref="Y19" si="20">SUM(S19:X19)</f>
        <v>20</v>
      </c>
      <c r="Z19" s="117">
        <v>4</v>
      </c>
      <c r="AA19" s="117">
        <v>2</v>
      </c>
      <c r="AB19" s="118">
        <v>3</v>
      </c>
      <c r="AC19" s="116">
        <v>4</v>
      </c>
      <c r="AD19" s="117">
        <v>4</v>
      </c>
      <c r="AE19" s="117">
        <v>4</v>
      </c>
      <c r="AF19" s="119">
        <f t="shared" ref="AF19" si="21">SUM(Z19:AE19)</f>
        <v>21</v>
      </c>
      <c r="AG19" s="119">
        <v>2</v>
      </c>
      <c r="AH19" s="117">
        <v>4</v>
      </c>
      <c r="AI19" s="119">
        <v>3</v>
      </c>
      <c r="AJ19" s="120">
        <v>4</v>
      </c>
      <c r="AK19" s="117">
        <v>3</v>
      </c>
      <c r="AL19" s="117">
        <v>3</v>
      </c>
      <c r="AM19" s="117">
        <f t="shared" ref="AM19" si="22">SUM(AG19:AL19)</f>
        <v>19</v>
      </c>
      <c r="AN19" s="117">
        <v>2</v>
      </c>
      <c r="AO19" s="119">
        <v>4</v>
      </c>
      <c r="AP19" s="120">
        <v>3</v>
      </c>
      <c r="AQ19" s="117">
        <v>4</v>
      </c>
      <c r="AR19" s="117">
        <v>3</v>
      </c>
      <c r="AS19" s="117">
        <v>2</v>
      </c>
      <c r="AT19" s="117">
        <f t="shared" ref="AT19" si="23">SUM(AN19:AS19)</f>
        <v>18</v>
      </c>
      <c r="AU19" s="119">
        <v>4</v>
      </c>
      <c r="AV19" s="120">
        <v>2</v>
      </c>
      <c r="AW19" s="117">
        <v>3</v>
      </c>
      <c r="AX19" s="117">
        <v>2</v>
      </c>
      <c r="AY19" s="117">
        <f t="shared" ref="AY19" si="24">SUM(AU19:AX19)</f>
        <v>11</v>
      </c>
      <c r="AZ19" s="117">
        <v>4</v>
      </c>
      <c r="BA19" s="119">
        <v>4</v>
      </c>
      <c r="BB19" s="120">
        <v>4</v>
      </c>
      <c r="BC19" s="117">
        <v>4</v>
      </c>
      <c r="BD19" s="117">
        <v>4</v>
      </c>
      <c r="BE19" s="117">
        <v>3</v>
      </c>
      <c r="BF19" s="117">
        <f t="shared" ref="BF19" si="25">SUM(AZ19:BE19)</f>
        <v>23</v>
      </c>
      <c r="BG19" s="119">
        <v>4</v>
      </c>
      <c r="BH19" s="120">
        <v>4</v>
      </c>
      <c r="BI19" s="117">
        <v>4</v>
      </c>
      <c r="BJ19" s="117">
        <v>3</v>
      </c>
      <c r="BK19" s="117">
        <v>4</v>
      </c>
      <c r="BL19" s="117">
        <v>3</v>
      </c>
      <c r="BM19" s="119">
        <f t="shared" ref="BM19" si="26">SUM(BG19:BL19)</f>
        <v>22</v>
      </c>
    </row>
    <row r="20" spans="1:65" ht="25.2" thickBot="1" x14ac:dyDescent="0.75">
      <c r="A20" s="97" t="s">
        <v>42</v>
      </c>
      <c r="B20" s="112">
        <v>23541</v>
      </c>
      <c r="C20" s="113" t="s">
        <v>123</v>
      </c>
      <c r="D20" s="99">
        <v>2</v>
      </c>
      <c r="E20" s="116">
        <v>3</v>
      </c>
      <c r="F20" s="117">
        <v>2</v>
      </c>
      <c r="G20" s="117">
        <v>1</v>
      </c>
      <c r="H20" s="117">
        <v>4</v>
      </c>
      <c r="I20" s="118">
        <v>1</v>
      </c>
      <c r="J20" s="116">
        <v>3</v>
      </c>
      <c r="K20" s="116">
        <f t="shared" si="8"/>
        <v>14</v>
      </c>
      <c r="L20" s="117">
        <v>3</v>
      </c>
      <c r="M20" s="117">
        <v>3</v>
      </c>
      <c r="N20" s="117">
        <v>1</v>
      </c>
      <c r="O20" s="119">
        <v>2</v>
      </c>
      <c r="P20" s="120">
        <v>2</v>
      </c>
      <c r="Q20" s="117">
        <v>4</v>
      </c>
      <c r="R20" s="117">
        <f t="shared" si="0"/>
        <v>15</v>
      </c>
      <c r="S20" s="117">
        <v>1</v>
      </c>
      <c r="T20" s="117">
        <v>4</v>
      </c>
      <c r="U20" s="118">
        <v>4</v>
      </c>
      <c r="V20" s="116">
        <v>1</v>
      </c>
      <c r="W20" s="117">
        <v>3</v>
      </c>
      <c r="X20" s="117">
        <v>1</v>
      </c>
      <c r="Y20" s="117">
        <f t="shared" si="1"/>
        <v>14</v>
      </c>
      <c r="Z20" s="117">
        <v>1</v>
      </c>
      <c r="AA20" s="117">
        <v>3</v>
      </c>
      <c r="AB20" s="118">
        <v>2</v>
      </c>
      <c r="AC20" s="116">
        <v>4</v>
      </c>
      <c r="AD20" s="117">
        <v>4</v>
      </c>
      <c r="AE20" s="117">
        <v>1</v>
      </c>
      <c r="AF20" s="119">
        <f t="shared" si="2"/>
        <v>15</v>
      </c>
      <c r="AG20" s="119">
        <v>3</v>
      </c>
      <c r="AH20" s="117">
        <v>1</v>
      </c>
      <c r="AI20" s="119">
        <v>2</v>
      </c>
      <c r="AJ20" s="120">
        <v>3</v>
      </c>
      <c r="AK20" s="117">
        <v>3</v>
      </c>
      <c r="AL20" s="117">
        <v>3</v>
      </c>
      <c r="AM20" s="117">
        <f t="shared" si="3"/>
        <v>15</v>
      </c>
      <c r="AN20" s="117">
        <v>4</v>
      </c>
      <c r="AO20" s="119">
        <v>3</v>
      </c>
      <c r="AP20" s="120">
        <v>2</v>
      </c>
      <c r="AQ20" s="117">
        <v>3</v>
      </c>
      <c r="AR20" s="117">
        <v>1</v>
      </c>
      <c r="AS20" s="117">
        <v>2</v>
      </c>
      <c r="AT20" s="117">
        <f t="shared" si="18"/>
        <v>15</v>
      </c>
      <c r="AU20" s="119">
        <v>1</v>
      </c>
      <c r="AV20" s="120">
        <v>2</v>
      </c>
      <c r="AW20" s="117">
        <v>4</v>
      </c>
      <c r="AX20" s="117">
        <v>3</v>
      </c>
      <c r="AY20" s="117">
        <f t="shared" si="5"/>
        <v>10</v>
      </c>
      <c r="AZ20" s="117">
        <v>4</v>
      </c>
      <c r="BA20" s="119">
        <v>4</v>
      </c>
      <c r="BB20" s="120">
        <v>4</v>
      </c>
      <c r="BC20" s="117">
        <v>1</v>
      </c>
      <c r="BD20" s="117">
        <v>4</v>
      </c>
      <c r="BE20" s="117">
        <v>1</v>
      </c>
      <c r="BF20" s="117">
        <f t="shared" si="6"/>
        <v>18</v>
      </c>
      <c r="BG20" s="119">
        <v>2</v>
      </c>
      <c r="BH20" s="120">
        <v>3</v>
      </c>
      <c r="BI20" s="117">
        <v>1</v>
      </c>
      <c r="BJ20" s="117">
        <v>1</v>
      </c>
      <c r="BK20" s="117">
        <v>1</v>
      </c>
      <c r="BL20" s="117">
        <v>2</v>
      </c>
      <c r="BM20" s="119">
        <f t="shared" si="7"/>
        <v>10</v>
      </c>
    </row>
    <row r="21" spans="1:65" ht="25.2" thickBot="1" x14ac:dyDescent="0.75">
      <c r="A21" s="97" t="s">
        <v>43</v>
      </c>
      <c r="B21" s="112">
        <v>23560</v>
      </c>
      <c r="C21" s="113" t="s">
        <v>124</v>
      </c>
      <c r="D21" s="98">
        <v>2</v>
      </c>
      <c r="E21" s="116">
        <v>3</v>
      </c>
      <c r="F21" s="117">
        <v>2</v>
      </c>
      <c r="G21" s="117">
        <v>4</v>
      </c>
      <c r="H21" s="117">
        <v>4</v>
      </c>
      <c r="I21" s="118">
        <v>2</v>
      </c>
      <c r="J21" s="116">
        <v>3</v>
      </c>
      <c r="K21" s="116">
        <f t="shared" si="8"/>
        <v>18</v>
      </c>
      <c r="L21" s="117">
        <v>4</v>
      </c>
      <c r="M21" s="117">
        <v>3</v>
      </c>
      <c r="N21" s="117">
        <v>4</v>
      </c>
      <c r="O21" s="119">
        <v>3</v>
      </c>
      <c r="P21" s="120">
        <v>3</v>
      </c>
      <c r="Q21" s="117">
        <v>3</v>
      </c>
      <c r="R21" s="117">
        <f t="shared" si="0"/>
        <v>20</v>
      </c>
      <c r="S21" s="117">
        <v>4</v>
      </c>
      <c r="T21" s="117">
        <v>4</v>
      </c>
      <c r="U21" s="118">
        <v>4</v>
      </c>
      <c r="V21" s="116">
        <v>4</v>
      </c>
      <c r="W21" s="117">
        <v>4</v>
      </c>
      <c r="X21" s="117">
        <v>2</v>
      </c>
      <c r="Y21" s="117">
        <f t="shared" si="1"/>
        <v>22</v>
      </c>
      <c r="Z21" s="117">
        <v>1</v>
      </c>
      <c r="AA21" s="117">
        <v>4</v>
      </c>
      <c r="AB21" s="118">
        <v>1</v>
      </c>
      <c r="AC21" s="116">
        <v>4</v>
      </c>
      <c r="AD21" s="117">
        <v>4</v>
      </c>
      <c r="AE21" s="117">
        <v>3</v>
      </c>
      <c r="AF21" s="119">
        <f t="shared" si="2"/>
        <v>17</v>
      </c>
      <c r="AG21" s="119">
        <v>4</v>
      </c>
      <c r="AH21" s="117">
        <v>1</v>
      </c>
      <c r="AI21" s="119">
        <v>1</v>
      </c>
      <c r="AJ21" s="120">
        <v>4</v>
      </c>
      <c r="AK21" s="117">
        <v>3</v>
      </c>
      <c r="AL21" s="117">
        <v>2</v>
      </c>
      <c r="AM21" s="117">
        <f t="shared" si="3"/>
        <v>15</v>
      </c>
      <c r="AN21" s="117">
        <v>3</v>
      </c>
      <c r="AO21" s="119">
        <v>4</v>
      </c>
      <c r="AP21" s="120">
        <v>1</v>
      </c>
      <c r="AQ21" s="117">
        <v>4</v>
      </c>
      <c r="AR21" s="117">
        <v>1</v>
      </c>
      <c r="AS21" s="117">
        <v>2</v>
      </c>
      <c r="AT21" s="117">
        <f t="shared" si="18"/>
        <v>15</v>
      </c>
      <c r="AU21" s="119">
        <v>3</v>
      </c>
      <c r="AV21" s="120">
        <v>2</v>
      </c>
      <c r="AW21" s="117">
        <v>2</v>
      </c>
      <c r="AX21" s="117">
        <v>4</v>
      </c>
      <c r="AY21" s="117">
        <f t="shared" si="5"/>
        <v>11</v>
      </c>
      <c r="AZ21" s="117">
        <v>2</v>
      </c>
      <c r="BA21" s="119">
        <v>3</v>
      </c>
      <c r="BB21" s="120">
        <v>3</v>
      </c>
      <c r="BC21" s="117">
        <v>3</v>
      </c>
      <c r="BD21" s="117">
        <v>4</v>
      </c>
      <c r="BE21" s="117">
        <v>3</v>
      </c>
      <c r="BF21" s="117">
        <f t="shared" si="6"/>
        <v>18</v>
      </c>
      <c r="BG21" s="119">
        <v>3</v>
      </c>
      <c r="BH21" s="120">
        <v>2</v>
      </c>
      <c r="BI21" s="117">
        <v>3</v>
      </c>
      <c r="BJ21" s="117">
        <v>3</v>
      </c>
      <c r="BK21" s="117">
        <v>2</v>
      </c>
      <c r="BL21" s="117">
        <v>3</v>
      </c>
      <c r="BM21" s="119">
        <f t="shared" si="7"/>
        <v>16</v>
      </c>
    </row>
    <row r="22" spans="1:65" ht="25.2" thickBot="1" x14ac:dyDescent="0.75">
      <c r="A22" s="97" t="s">
        <v>44</v>
      </c>
      <c r="B22" s="112">
        <v>23638</v>
      </c>
      <c r="C22" s="113" t="s">
        <v>125</v>
      </c>
      <c r="D22" s="101">
        <v>2</v>
      </c>
      <c r="E22" s="116">
        <v>2</v>
      </c>
      <c r="F22" s="117">
        <v>3</v>
      </c>
      <c r="G22" s="117">
        <v>3</v>
      </c>
      <c r="H22" s="117">
        <v>4</v>
      </c>
      <c r="I22" s="118">
        <v>3</v>
      </c>
      <c r="J22" s="116">
        <v>4</v>
      </c>
      <c r="K22" s="116">
        <f t="shared" si="8"/>
        <v>19</v>
      </c>
      <c r="L22" s="117">
        <v>4</v>
      </c>
      <c r="M22" s="117">
        <v>4</v>
      </c>
      <c r="N22" s="117">
        <v>4</v>
      </c>
      <c r="O22" s="119">
        <v>4</v>
      </c>
      <c r="P22" s="120">
        <v>1</v>
      </c>
      <c r="Q22" s="117">
        <v>4</v>
      </c>
      <c r="R22" s="117">
        <f t="shared" si="0"/>
        <v>21</v>
      </c>
      <c r="S22" s="117">
        <v>4</v>
      </c>
      <c r="T22" s="117">
        <v>1</v>
      </c>
      <c r="U22" s="118">
        <v>4</v>
      </c>
      <c r="V22" s="116">
        <v>1</v>
      </c>
      <c r="W22" s="117">
        <v>4</v>
      </c>
      <c r="X22" s="117">
        <v>4</v>
      </c>
      <c r="Y22" s="117">
        <f t="shared" si="1"/>
        <v>18</v>
      </c>
      <c r="Z22" s="117">
        <v>4</v>
      </c>
      <c r="AA22" s="117">
        <v>3</v>
      </c>
      <c r="AB22" s="118">
        <v>2</v>
      </c>
      <c r="AC22" s="116">
        <v>1</v>
      </c>
      <c r="AD22" s="117">
        <v>2</v>
      </c>
      <c r="AE22" s="117">
        <v>1</v>
      </c>
      <c r="AF22" s="119">
        <f t="shared" si="2"/>
        <v>13</v>
      </c>
      <c r="AG22" s="119">
        <v>4</v>
      </c>
      <c r="AH22" s="117">
        <v>4</v>
      </c>
      <c r="AI22" s="119">
        <v>2</v>
      </c>
      <c r="AJ22" s="120">
        <v>4</v>
      </c>
      <c r="AK22" s="117">
        <v>4</v>
      </c>
      <c r="AL22" s="117">
        <v>2</v>
      </c>
      <c r="AM22" s="117">
        <f t="shared" si="3"/>
        <v>20</v>
      </c>
      <c r="AN22" s="117">
        <v>1</v>
      </c>
      <c r="AO22" s="119">
        <v>3</v>
      </c>
      <c r="AP22" s="120">
        <v>4</v>
      </c>
      <c r="AQ22" s="117">
        <v>4</v>
      </c>
      <c r="AR22" s="117">
        <v>4</v>
      </c>
      <c r="AS22" s="117">
        <v>4</v>
      </c>
      <c r="AT22" s="117">
        <f t="shared" si="18"/>
        <v>20</v>
      </c>
      <c r="AU22" s="119">
        <v>3</v>
      </c>
      <c r="AV22" s="120">
        <v>1</v>
      </c>
      <c r="AW22" s="117">
        <v>4</v>
      </c>
      <c r="AX22" s="117">
        <v>4</v>
      </c>
      <c r="AY22" s="117">
        <f t="shared" si="5"/>
        <v>12</v>
      </c>
      <c r="AZ22" s="117">
        <v>1</v>
      </c>
      <c r="BA22" s="119">
        <v>3</v>
      </c>
      <c r="BB22" s="120">
        <v>3</v>
      </c>
      <c r="BC22" s="117">
        <v>4</v>
      </c>
      <c r="BD22" s="117">
        <v>1</v>
      </c>
      <c r="BE22" s="117">
        <v>4</v>
      </c>
      <c r="BF22" s="117">
        <f t="shared" si="6"/>
        <v>16</v>
      </c>
      <c r="BG22" s="119">
        <v>4</v>
      </c>
      <c r="BH22" s="120">
        <v>3</v>
      </c>
      <c r="BI22" s="117">
        <v>3</v>
      </c>
      <c r="BJ22" s="117">
        <v>4</v>
      </c>
      <c r="BK22" s="117">
        <v>4</v>
      </c>
      <c r="BL22" s="117">
        <v>3</v>
      </c>
      <c r="BM22" s="119">
        <f t="shared" si="7"/>
        <v>21</v>
      </c>
    </row>
    <row r="23" spans="1:65" ht="25.2" thickBot="1" x14ac:dyDescent="0.75">
      <c r="A23" s="97" t="s">
        <v>45</v>
      </c>
      <c r="B23" s="112">
        <v>23679</v>
      </c>
      <c r="C23" s="113" t="s">
        <v>126</v>
      </c>
      <c r="D23" s="98">
        <v>2</v>
      </c>
      <c r="E23" s="116">
        <v>2</v>
      </c>
      <c r="F23" s="117">
        <v>4</v>
      </c>
      <c r="G23" s="117">
        <v>4</v>
      </c>
      <c r="H23" s="117">
        <v>3</v>
      </c>
      <c r="I23" s="118">
        <v>3</v>
      </c>
      <c r="J23" s="116">
        <v>2</v>
      </c>
      <c r="K23" s="116">
        <f t="shared" si="8"/>
        <v>18</v>
      </c>
      <c r="L23" s="117">
        <v>3</v>
      </c>
      <c r="M23" s="117">
        <v>4</v>
      </c>
      <c r="N23" s="117">
        <v>4</v>
      </c>
      <c r="O23" s="119">
        <v>2</v>
      </c>
      <c r="P23" s="120">
        <v>4</v>
      </c>
      <c r="Q23" s="117">
        <v>3</v>
      </c>
      <c r="R23" s="117">
        <f t="shared" ref="R23" si="27">SUM(L23:Q23)</f>
        <v>20</v>
      </c>
      <c r="S23" s="117">
        <v>4</v>
      </c>
      <c r="T23" s="117">
        <v>2</v>
      </c>
      <c r="U23" s="118">
        <v>3</v>
      </c>
      <c r="V23" s="116">
        <v>4</v>
      </c>
      <c r="W23" s="117">
        <v>2</v>
      </c>
      <c r="X23" s="117">
        <v>3</v>
      </c>
      <c r="Y23" s="117">
        <f t="shared" ref="Y23" si="28">SUM(S23:X23)</f>
        <v>18</v>
      </c>
      <c r="Z23" s="117">
        <v>3</v>
      </c>
      <c r="AA23" s="117">
        <v>2</v>
      </c>
      <c r="AB23" s="118">
        <v>4</v>
      </c>
      <c r="AC23" s="116">
        <v>3</v>
      </c>
      <c r="AD23" s="117">
        <v>2</v>
      </c>
      <c r="AE23" s="117">
        <v>4</v>
      </c>
      <c r="AF23" s="119">
        <f t="shared" ref="AF23" si="29">SUM(Z23:AE23)</f>
        <v>18</v>
      </c>
      <c r="AG23" s="119">
        <v>2</v>
      </c>
      <c r="AH23" s="117">
        <v>2</v>
      </c>
      <c r="AI23" s="119">
        <v>3</v>
      </c>
      <c r="AJ23" s="120">
        <v>2</v>
      </c>
      <c r="AK23" s="117">
        <v>1</v>
      </c>
      <c r="AL23" s="117">
        <v>3</v>
      </c>
      <c r="AM23" s="117">
        <f t="shared" ref="AM23" si="30">SUM(AG23:AL23)</f>
        <v>13</v>
      </c>
      <c r="AN23" s="117">
        <v>2</v>
      </c>
      <c r="AO23" s="119">
        <v>2</v>
      </c>
      <c r="AP23" s="120">
        <v>3</v>
      </c>
      <c r="AQ23" s="117">
        <v>2</v>
      </c>
      <c r="AR23" s="117">
        <v>4</v>
      </c>
      <c r="AS23" s="117">
        <v>3</v>
      </c>
      <c r="AT23" s="117">
        <f t="shared" ref="AT23" si="31">SUM(AN23:AS23)</f>
        <v>16</v>
      </c>
      <c r="AU23" s="119">
        <v>3</v>
      </c>
      <c r="AV23" s="120">
        <v>1</v>
      </c>
      <c r="AW23" s="117">
        <v>1</v>
      </c>
      <c r="AX23" s="117">
        <v>4</v>
      </c>
      <c r="AY23" s="117">
        <f t="shared" ref="AY23" si="32">SUM(AU23:AX23)</f>
        <v>9</v>
      </c>
      <c r="AZ23" s="117">
        <v>2</v>
      </c>
      <c r="BA23" s="119">
        <v>2</v>
      </c>
      <c r="BB23" s="120">
        <v>2</v>
      </c>
      <c r="BC23" s="117">
        <v>4</v>
      </c>
      <c r="BD23" s="117">
        <v>3</v>
      </c>
      <c r="BE23" s="117">
        <v>3</v>
      </c>
      <c r="BF23" s="117">
        <f t="shared" ref="BF23" si="33">SUM(AZ23:BE23)</f>
        <v>16</v>
      </c>
      <c r="BG23" s="119">
        <v>2</v>
      </c>
      <c r="BH23" s="120">
        <v>3</v>
      </c>
      <c r="BI23" s="117">
        <v>1</v>
      </c>
      <c r="BJ23" s="117">
        <v>4</v>
      </c>
      <c r="BK23" s="117">
        <v>4</v>
      </c>
      <c r="BL23" s="117">
        <v>4</v>
      </c>
      <c r="BM23" s="119">
        <f t="shared" ref="BM23" si="34">SUM(BG23:BL23)</f>
        <v>18</v>
      </c>
    </row>
    <row r="24" spans="1:65" ht="25.2" thickBot="1" x14ac:dyDescent="0.75">
      <c r="A24" s="97" t="s">
        <v>46</v>
      </c>
      <c r="B24" s="112">
        <v>23710</v>
      </c>
      <c r="C24" s="113" t="s">
        <v>127</v>
      </c>
      <c r="D24" s="98">
        <v>2</v>
      </c>
      <c r="E24" s="116">
        <v>2</v>
      </c>
      <c r="F24" s="117">
        <v>3</v>
      </c>
      <c r="G24" s="117">
        <v>3</v>
      </c>
      <c r="H24" s="117">
        <v>3</v>
      </c>
      <c r="I24" s="118">
        <v>3</v>
      </c>
      <c r="J24" s="116">
        <v>2</v>
      </c>
      <c r="K24" s="116">
        <f t="shared" si="8"/>
        <v>16</v>
      </c>
      <c r="L24" s="117">
        <v>3</v>
      </c>
      <c r="M24" s="117">
        <v>3</v>
      </c>
      <c r="N24" s="117">
        <v>2</v>
      </c>
      <c r="O24" s="119">
        <v>4</v>
      </c>
      <c r="P24" s="120">
        <v>3</v>
      </c>
      <c r="Q24" s="117">
        <v>3</v>
      </c>
      <c r="R24" s="117">
        <f t="shared" si="0"/>
        <v>18</v>
      </c>
      <c r="S24" s="117">
        <v>3</v>
      </c>
      <c r="T24" s="117">
        <v>3</v>
      </c>
      <c r="U24" s="118">
        <v>3</v>
      </c>
      <c r="V24" s="116">
        <v>2</v>
      </c>
      <c r="W24" s="117">
        <v>3</v>
      </c>
      <c r="X24" s="117">
        <v>2</v>
      </c>
      <c r="Y24" s="117">
        <f t="shared" si="1"/>
        <v>16</v>
      </c>
      <c r="Z24" s="117">
        <v>2</v>
      </c>
      <c r="AA24" s="119">
        <v>2</v>
      </c>
      <c r="AB24" s="120">
        <v>3</v>
      </c>
      <c r="AC24" s="117">
        <v>2</v>
      </c>
      <c r="AD24" s="117">
        <v>3</v>
      </c>
      <c r="AE24" s="117">
        <v>2</v>
      </c>
      <c r="AF24" s="119">
        <f t="shared" si="2"/>
        <v>14</v>
      </c>
      <c r="AG24" s="119">
        <v>3</v>
      </c>
      <c r="AH24" s="117">
        <v>2</v>
      </c>
      <c r="AI24" s="119">
        <v>2</v>
      </c>
      <c r="AJ24" s="120">
        <v>1</v>
      </c>
      <c r="AK24" s="117">
        <v>2</v>
      </c>
      <c r="AL24" s="117">
        <v>4</v>
      </c>
      <c r="AM24" s="117">
        <f t="shared" si="3"/>
        <v>14</v>
      </c>
      <c r="AN24" s="117">
        <v>3</v>
      </c>
      <c r="AO24" s="119">
        <v>2</v>
      </c>
      <c r="AP24" s="120">
        <v>3</v>
      </c>
      <c r="AQ24" s="117">
        <v>2</v>
      </c>
      <c r="AR24" s="117">
        <v>3</v>
      </c>
      <c r="AS24" s="117">
        <v>2</v>
      </c>
      <c r="AT24" s="117">
        <f t="shared" si="18"/>
        <v>15</v>
      </c>
      <c r="AU24" s="119">
        <v>2</v>
      </c>
      <c r="AV24" s="120">
        <v>3</v>
      </c>
      <c r="AW24" s="117">
        <v>2</v>
      </c>
      <c r="AX24" s="117">
        <v>3</v>
      </c>
      <c r="AY24" s="117">
        <f t="shared" si="5"/>
        <v>10</v>
      </c>
      <c r="AZ24" s="117">
        <v>3</v>
      </c>
      <c r="BA24" s="119">
        <v>1</v>
      </c>
      <c r="BB24" s="120">
        <v>1</v>
      </c>
      <c r="BC24" s="117">
        <v>4</v>
      </c>
      <c r="BD24" s="117">
        <v>3</v>
      </c>
      <c r="BE24" s="117">
        <v>3</v>
      </c>
      <c r="BF24" s="117">
        <f t="shared" si="6"/>
        <v>15</v>
      </c>
      <c r="BG24" s="119">
        <v>3</v>
      </c>
      <c r="BH24" s="120">
        <v>2</v>
      </c>
      <c r="BI24" s="117">
        <v>3</v>
      </c>
      <c r="BJ24" s="117">
        <v>2</v>
      </c>
      <c r="BK24" s="117">
        <v>3</v>
      </c>
      <c r="BL24" s="117">
        <v>3</v>
      </c>
      <c r="BM24" s="119">
        <f t="shared" si="7"/>
        <v>16</v>
      </c>
    </row>
    <row r="25" spans="1:65" ht="25.2" thickBot="1" x14ac:dyDescent="0.75">
      <c r="A25" s="97" t="s">
        <v>47</v>
      </c>
      <c r="B25" s="112">
        <v>23713</v>
      </c>
      <c r="C25" s="113" t="s">
        <v>128</v>
      </c>
      <c r="D25" s="103">
        <v>2</v>
      </c>
      <c r="E25" s="116">
        <v>3</v>
      </c>
      <c r="F25" s="117">
        <v>2</v>
      </c>
      <c r="G25" s="117">
        <v>3</v>
      </c>
      <c r="H25" s="117">
        <v>2</v>
      </c>
      <c r="I25" s="118">
        <v>4</v>
      </c>
      <c r="J25" s="116">
        <v>2</v>
      </c>
      <c r="K25" s="116">
        <f t="shared" si="8"/>
        <v>16</v>
      </c>
      <c r="L25" s="117">
        <v>3</v>
      </c>
      <c r="M25" s="117">
        <v>2</v>
      </c>
      <c r="N25" s="117">
        <v>4</v>
      </c>
      <c r="O25" s="119">
        <v>3</v>
      </c>
      <c r="P25" s="120">
        <v>4</v>
      </c>
      <c r="Q25" s="117">
        <v>3</v>
      </c>
      <c r="R25" s="117">
        <f t="shared" si="0"/>
        <v>19</v>
      </c>
      <c r="S25" s="117">
        <v>2</v>
      </c>
      <c r="T25" s="117">
        <v>2</v>
      </c>
      <c r="U25" s="118">
        <v>3</v>
      </c>
      <c r="V25" s="116">
        <v>3</v>
      </c>
      <c r="W25" s="117">
        <v>3</v>
      </c>
      <c r="X25" s="117">
        <v>2</v>
      </c>
      <c r="Y25" s="117">
        <f t="shared" si="1"/>
        <v>15</v>
      </c>
      <c r="Z25" s="117">
        <v>1</v>
      </c>
      <c r="AA25" s="117">
        <v>3</v>
      </c>
      <c r="AB25" s="118">
        <v>3</v>
      </c>
      <c r="AC25" s="116">
        <v>2</v>
      </c>
      <c r="AD25" s="117">
        <v>3</v>
      </c>
      <c r="AE25" s="117">
        <v>3</v>
      </c>
      <c r="AF25" s="119">
        <f t="shared" si="2"/>
        <v>15</v>
      </c>
      <c r="AG25" s="119">
        <v>3</v>
      </c>
      <c r="AH25" s="117">
        <v>3</v>
      </c>
      <c r="AI25" s="119">
        <v>2</v>
      </c>
      <c r="AJ25" s="120">
        <v>3</v>
      </c>
      <c r="AK25" s="117">
        <v>2</v>
      </c>
      <c r="AL25" s="117">
        <v>3</v>
      </c>
      <c r="AM25" s="117">
        <f t="shared" si="3"/>
        <v>16</v>
      </c>
      <c r="AN25" s="117">
        <v>3</v>
      </c>
      <c r="AO25" s="119">
        <v>2</v>
      </c>
      <c r="AP25" s="120">
        <v>2</v>
      </c>
      <c r="AQ25" s="117">
        <v>3</v>
      </c>
      <c r="AR25" s="117">
        <v>3</v>
      </c>
      <c r="AS25" s="117">
        <v>2</v>
      </c>
      <c r="AT25" s="117">
        <f>SUM(AN25:AS25)</f>
        <v>15</v>
      </c>
      <c r="AU25" s="119">
        <v>4</v>
      </c>
      <c r="AV25" s="120">
        <v>2</v>
      </c>
      <c r="AW25" s="117">
        <v>2</v>
      </c>
      <c r="AX25" s="117">
        <v>2</v>
      </c>
      <c r="AY25" s="117">
        <f t="shared" si="5"/>
        <v>10</v>
      </c>
      <c r="AZ25" s="117">
        <v>2</v>
      </c>
      <c r="BA25" s="119">
        <v>3</v>
      </c>
      <c r="BB25" s="120">
        <v>1</v>
      </c>
      <c r="BC25" s="117">
        <v>1</v>
      </c>
      <c r="BD25" s="117">
        <v>4</v>
      </c>
      <c r="BE25" s="117">
        <v>1</v>
      </c>
      <c r="BF25" s="117">
        <f t="shared" si="6"/>
        <v>12</v>
      </c>
      <c r="BG25" s="119">
        <v>3</v>
      </c>
      <c r="BH25" s="120">
        <v>2</v>
      </c>
      <c r="BI25" s="117">
        <v>3</v>
      </c>
      <c r="BJ25" s="117">
        <v>3</v>
      </c>
      <c r="BK25" s="117">
        <v>3</v>
      </c>
      <c r="BL25" s="117">
        <v>2</v>
      </c>
      <c r="BM25" s="119">
        <f t="shared" si="7"/>
        <v>16</v>
      </c>
    </row>
    <row r="26" spans="1:65" ht="25.2" thickBot="1" x14ac:dyDescent="0.75">
      <c r="A26" s="97" t="s">
        <v>48</v>
      </c>
      <c r="B26" s="112">
        <v>23716</v>
      </c>
      <c r="C26" s="113" t="s">
        <v>129</v>
      </c>
      <c r="D26" s="103">
        <v>2</v>
      </c>
      <c r="E26" s="116">
        <v>4</v>
      </c>
      <c r="F26" s="117">
        <v>3</v>
      </c>
      <c r="G26" s="117">
        <v>2</v>
      </c>
      <c r="H26" s="117">
        <v>3</v>
      </c>
      <c r="I26" s="118">
        <v>4</v>
      </c>
      <c r="J26" s="116">
        <v>1</v>
      </c>
      <c r="K26" s="116">
        <f t="shared" si="8"/>
        <v>17</v>
      </c>
      <c r="L26" s="117">
        <v>2</v>
      </c>
      <c r="M26" s="117">
        <v>4</v>
      </c>
      <c r="N26" s="117">
        <v>4</v>
      </c>
      <c r="O26" s="119">
        <v>4</v>
      </c>
      <c r="P26" s="120">
        <v>3</v>
      </c>
      <c r="Q26" s="117">
        <v>3</v>
      </c>
      <c r="R26" s="117">
        <f t="shared" si="0"/>
        <v>20</v>
      </c>
      <c r="S26" s="117">
        <v>4</v>
      </c>
      <c r="T26" s="117">
        <v>4</v>
      </c>
      <c r="U26" s="118">
        <v>3</v>
      </c>
      <c r="V26" s="116">
        <v>2</v>
      </c>
      <c r="W26" s="117">
        <v>4</v>
      </c>
      <c r="X26" s="117">
        <v>2</v>
      </c>
      <c r="Y26" s="117">
        <f t="shared" si="1"/>
        <v>19</v>
      </c>
      <c r="Z26" s="117">
        <v>1</v>
      </c>
      <c r="AA26" s="117">
        <v>3</v>
      </c>
      <c r="AB26" s="118">
        <v>1</v>
      </c>
      <c r="AC26" s="116">
        <v>4</v>
      </c>
      <c r="AD26" s="117">
        <v>2</v>
      </c>
      <c r="AE26" s="117">
        <v>1</v>
      </c>
      <c r="AF26" s="119">
        <f t="shared" si="2"/>
        <v>12</v>
      </c>
      <c r="AG26" s="119">
        <v>4</v>
      </c>
      <c r="AH26" s="117">
        <v>1</v>
      </c>
      <c r="AI26" s="119">
        <v>2</v>
      </c>
      <c r="AJ26" s="120">
        <v>1</v>
      </c>
      <c r="AK26" s="117">
        <v>1</v>
      </c>
      <c r="AL26" s="117">
        <v>1</v>
      </c>
      <c r="AM26" s="117">
        <f t="shared" si="3"/>
        <v>10</v>
      </c>
      <c r="AN26" s="117">
        <v>3</v>
      </c>
      <c r="AO26" s="119">
        <v>4</v>
      </c>
      <c r="AP26" s="120">
        <v>4</v>
      </c>
      <c r="AQ26" s="117">
        <v>4</v>
      </c>
      <c r="AR26" s="117">
        <v>2</v>
      </c>
      <c r="AS26" s="117">
        <v>2</v>
      </c>
      <c r="AT26" s="117">
        <f t="shared" si="18"/>
        <v>19</v>
      </c>
      <c r="AU26" s="119">
        <v>1</v>
      </c>
      <c r="AV26" s="120">
        <v>1</v>
      </c>
      <c r="AW26" s="117">
        <v>2</v>
      </c>
      <c r="AX26" s="117">
        <v>3</v>
      </c>
      <c r="AY26" s="117">
        <f t="shared" si="5"/>
        <v>7</v>
      </c>
      <c r="AZ26" s="117">
        <v>1</v>
      </c>
      <c r="BA26" s="119">
        <v>2</v>
      </c>
      <c r="BB26" s="120">
        <v>2</v>
      </c>
      <c r="BC26" s="117">
        <v>2</v>
      </c>
      <c r="BD26" s="117">
        <v>3</v>
      </c>
      <c r="BE26" s="117">
        <v>1</v>
      </c>
      <c r="BF26" s="117">
        <f t="shared" si="6"/>
        <v>11</v>
      </c>
      <c r="BG26" s="119">
        <v>2</v>
      </c>
      <c r="BH26" s="120">
        <v>1</v>
      </c>
      <c r="BI26" s="117">
        <v>1</v>
      </c>
      <c r="BJ26" s="117">
        <v>1</v>
      </c>
      <c r="BK26" s="117">
        <v>2</v>
      </c>
      <c r="BL26" s="117">
        <v>2</v>
      </c>
      <c r="BM26" s="119">
        <f>SUM(BG26:BL26)</f>
        <v>9</v>
      </c>
    </row>
    <row r="27" spans="1:65" ht="25.2" thickBot="1" x14ac:dyDescent="0.75">
      <c r="A27" s="97" t="s">
        <v>49</v>
      </c>
      <c r="B27" s="114">
        <v>25033</v>
      </c>
      <c r="C27" s="113" t="s">
        <v>130</v>
      </c>
      <c r="D27" s="103">
        <v>2</v>
      </c>
      <c r="E27" s="116">
        <v>2</v>
      </c>
      <c r="F27" s="117">
        <v>3</v>
      </c>
      <c r="G27" s="117">
        <v>3</v>
      </c>
      <c r="H27" s="117">
        <v>2</v>
      </c>
      <c r="I27" s="118">
        <v>1</v>
      </c>
      <c r="J27" s="116">
        <v>4</v>
      </c>
      <c r="K27" s="116">
        <f t="shared" si="8"/>
        <v>15</v>
      </c>
      <c r="L27" s="117">
        <v>3</v>
      </c>
      <c r="M27" s="117">
        <v>1</v>
      </c>
      <c r="N27" s="117">
        <v>1</v>
      </c>
      <c r="O27" s="119">
        <v>3</v>
      </c>
      <c r="P27" s="120">
        <v>2</v>
      </c>
      <c r="Q27" s="117">
        <v>2</v>
      </c>
      <c r="R27" s="117">
        <f t="shared" si="0"/>
        <v>12</v>
      </c>
      <c r="S27" s="117">
        <v>2</v>
      </c>
      <c r="T27" s="117">
        <v>4</v>
      </c>
      <c r="U27" s="118">
        <v>4</v>
      </c>
      <c r="V27" s="116">
        <v>2</v>
      </c>
      <c r="W27" s="117">
        <v>3</v>
      </c>
      <c r="X27" s="117">
        <v>2</v>
      </c>
      <c r="Y27" s="117">
        <f t="shared" si="1"/>
        <v>17</v>
      </c>
      <c r="Z27" s="117">
        <v>1</v>
      </c>
      <c r="AA27" s="117">
        <v>4</v>
      </c>
      <c r="AB27" s="118">
        <v>2</v>
      </c>
      <c r="AC27" s="116">
        <v>4</v>
      </c>
      <c r="AD27" s="117">
        <v>4</v>
      </c>
      <c r="AE27" s="117">
        <v>1</v>
      </c>
      <c r="AF27" s="119">
        <f t="shared" si="2"/>
        <v>16</v>
      </c>
      <c r="AG27" s="119">
        <v>4</v>
      </c>
      <c r="AH27" s="117">
        <v>3</v>
      </c>
      <c r="AI27" s="119">
        <v>1</v>
      </c>
      <c r="AJ27" s="120">
        <v>4</v>
      </c>
      <c r="AK27" s="117">
        <v>3</v>
      </c>
      <c r="AL27" s="117">
        <v>2</v>
      </c>
      <c r="AM27" s="117">
        <f t="shared" si="3"/>
        <v>17</v>
      </c>
      <c r="AN27" s="117">
        <v>4</v>
      </c>
      <c r="AO27" s="119">
        <v>4</v>
      </c>
      <c r="AP27" s="120">
        <v>3</v>
      </c>
      <c r="AQ27" s="117">
        <v>3</v>
      </c>
      <c r="AR27" s="117">
        <v>3</v>
      </c>
      <c r="AS27" s="117">
        <v>4</v>
      </c>
      <c r="AT27" s="117">
        <f t="shared" si="18"/>
        <v>21</v>
      </c>
      <c r="AU27" s="119">
        <v>1</v>
      </c>
      <c r="AV27" s="120">
        <v>3</v>
      </c>
      <c r="AW27" s="117">
        <v>4</v>
      </c>
      <c r="AX27" s="117">
        <v>3</v>
      </c>
      <c r="AY27" s="117">
        <f t="shared" si="5"/>
        <v>11</v>
      </c>
      <c r="AZ27" s="117">
        <v>4</v>
      </c>
      <c r="BA27" s="119">
        <v>4</v>
      </c>
      <c r="BB27" s="120">
        <v>2</v>
      </c>
      <c r="BC27" s="117">
        <v>3</v>
      </c>
      <c r="BD27" s="117">
        <v>1</v>
      </c>
      <c r="BE27" s="117">
        <v>4</v>
      </c>
      <c r="BF27" s="117">
        <f t="shared" si="6"/>
        <v>18</v>
      </c>
      <c r="BG27" s="119">
        <v>3</v>
      </c>
      <c r="BH27" s="120">
        <v>4</v>
      </c>
      <c r="BI27" s="117">
        <v>3</v>
      </c>
      <c r="BJ27" s="117">
        <v>3</v>
      </c>
      <c r="BK27" s="117">
        <v>1</v>
      </c>
      <c r="BL27" s="117">
        <v>2</v>
      </c>
      <c r="BM27" s="119">
        <f t="shared" si="7"/>
        <v>16</v>
      </c>
    </row>
    <row r="28" spans="1:65" ht="25.2" thickBot="1" x14ac:dyDescent="0.75">
      <c r="A28" s="97" t="s">
        <v>50</v>
      </c>
      <c r="B28" s="114">
        <v>25034</v>
      </c>
      <c r="C28" s="113" t="s">
        <v>131</v>
      </c>
      <c r="D28" s="103">
        <v>2</v>
      </c>
      <c r="E28" s="116">
        <v>4</v>
      </c>
      <c r="F28" s="117">
        <v>3</v>
      </c>
      <c r="G28" s="117">
        <v>3</v>
      </c>
      <c r="H28" s="117">
        <v>4</v>
      </c>
      <c r="I28" s="118">
        <v>4</v>
      </c>
      <c r="J28" s="116">
        <v>4</v>
      </c>
      <c r="K28" s="116">
        <f t="shared" si="8"/>
        <v>22</v>
      </c>
      <c r="L28" s="117">
        <v>4</v>
      </c>
      <c r="M28" s="117">
        <v>4</v>
      </c>
      <c r="N28" s="117">
        <v>4</v>
      </c>
      <c r="O28" s="117">
        <v>3</v>
      </c>
      <c r="P28" s="117">
        <v>3</v>
      </c>
      <c r="Q28" s="117">
        <v>4</v>
      </c>
      <c r="R28" s="117">
        <f t="shared" si="0"/>
        <v>22</v>
      </c>
      <c r="S28" s="117">
        <v>4</v>
      </c>
      <c r="T28" s="117">
        <v>4</v>
      </c>
      <c r="U28" s="117">
        <v>4</v>
      </c>
      <c r="V28" s="117">
        <v>4</v>
      </c>
      <c r="W28" s="117">
        <v>3</v>
      </c>
      <c r="X28" s="117">
        <v>4</v>
      </c>
      <c r="Y28" s="117">
        <f t="shared" si="1"/>
        <v>23</v>
      </c>
      <c r="Z28" s="117">
        <v>4</v>
      </c>
      <c r="AA28" s="117">
        <v>4</v>
      </c>
      <c r="AB28" s="118">
        <v>4</v>
      </c>
      <c r="AC28" s="116">
        <v>4</v>
      </c>
      <c r="AD28" s="117">
        <v>4</v>
      </c>
      <c r="AE28" s="117">
        <v>4</v>
      </c>
      <c r="AF28" s="119">
        <f t="shared" si="2"/>
        <v>24</v>
      </c>
      <c r="AG28" s="119">
        <v>4</v>
      </c>
      <c r="AH28" s="117">
        <v>4</v>
      </c>
      <c r="AI28" s="119">
        <v>1</v>
      </c>
      <c r="AJ28" s="120">
        <v>3</v>
      </c>
      <c r="AK28" s="117">
        <v>3</v>
      </c>
      <c r="AL28" s="117">
        <v>4</v>
      </c>
      <c r="AM28" s="117">
        <f t="shared" si="3"/>
        <v>19</v>
      </c>
      <c r="AN28" s="117">
        <v>2</v>
      </c>
      <c r="AO28" s="119">
        <v>3</v>
      </c>
      <c r="AP28" s="120">
        <v>4</v>
      </c>
      <c r="AQ28" s="117">
        <v>2</v>
      </c>
      <c r="AR28" s="117">
        <v>3</v>
      </c>
      <c r="AS28" s="117">
        <v>4</v>
      </c>
      <c r="AT28" s="117">
        <f t="shared" si="18"/>
        <v>18</v>
      </c>
      <c r="AU28" s="119">
        <v>4</v>
      </c>
      <c r="AV28" s="120">
        <v>4</v>
      </c>
      <c r="AW28" s="117">
        <v>3</v>
      </c>
      <c r="AX28" s="117">
        <v>4</v>
      </c>
      <c r="AY28" s="117">
        <f t="shared" si="5"/>
        <v>15</v>
      </c>
      <c r="AZ28" s="117">
        <v>4</v>
      </c>
      <c r="BA28" s="119">
        <v>4</v>
      </c>
      <c r="BB28" s="120">
        <v>4</v>
      </c>
      <c r="BC28" s="117">
        <v>3</v>
      </c>
      <c r="BD28" s="117">
        <v>4</v>
      </c>
      <c r="BE28" s="117">
        <v>3</v>
      </c>
      <c r="BF28" s="117">
        <f t="shared" si="6"/>
        <v>22</v>
      </c>
      <c r="BG28" s="119">
        <v>3</v>
      </c>
      <c r="BH28" s="119">
        <v>3</v>
      </c>
      <c r="BI28" s="119">
        <v>3</v>
      </c>
      <c r="BJ28" s="119">
        <v>1</v>
      </c>
      <c r="BK28" s="119">
        <v>4</v>
      </c>
      <c r="BL28" s="119">
        <v>4</v>
      </c>
      <c r="BM28" s="119">
        <f t="shared" si="7"/>
        <v>18</v>
      </c>
    </row>
    <row r="29" spans="1:65" ht="25.2" thickBot="1" x14ac:dyDescent="0.75">
      <c r="A29" s="97" t="s">
        <v>51</v>
      </c>
      <c r="B29" s="114">
        <v>25035</v>
      </c>
      <c r="C29" s="113" t="s">
        <v>132</v>
      </c>
      <c r="D29" s="103">
        <v>2</v>
      </c>
      <c r="E29" s="116">
        <v>2</v>
      </c>
      <c r="F29" s="117">
        <v>3</v>
      </c>
      <c r="G29" s="117">
        <v>3</v>
      </c>
      <c r="H29" s="117">
        <v>2</v>
      </c>
      <c r="I29" s="118">
        <v>3</v>
      </c>
      <c r="J29" s="116">
        <v>3</v>
      </c>
      <c r="K29" s="116">
        <f t="shared" si="8"/>
        <v>16</v>
      </c>
      <c r="L29" s="117">
        <v>2</v>
      </c>
      <c r="M29" s="117">
        <v>4</v>
      </c>
      <c r="N29" s="117">
        <v>4</v>
      </c>
      <c r="O29" s="119">
        <v>3</v>
      </c>
      <c r="P29" s="120">
        <v>2</v>
      </c>
      <c r="Q29" s="117">
        <v>3</v>
      </c>
      <c r="R29" s="117">
        <f t="shared" si="0"/>
        <v>18</v>
      </c>
      <c r="S29" s="117">
        <v>4</v>
      </c>
      <c r="T29" s="117">
        <v>3</v>
      </c>
      <c r="U29" s="118">
        <v>3</v>
      </c>
      <c r="V29" s="116">
        <v>2</v>
      </c>
      <c r="W29" s="117">
        <v>3</v>
      </c>
      <c r="X29" s="117">
        <v>4</v>
      </c>
      <c r="Y29" s="117">
        <f t="shared" si="1"/>
        <v>19</v>
      </c>
      <c r="Z29" s="119">
        <v>2</v>
      </c>
      <c r="AA29" s="120">
        <v>3</v>
      </c>
      <c r="AB29" s="117">
        <v>3</v>
      </c>
      <c r="AC29" s="117">
        <v>3</v>
      </c>
      <c r="AD29" s="117">
        <v>2</v>
      </c>
      <c r="AE29" s="119">
        <v>3</v>
      </c>
      <c r="AF29" s="119">
        <f t="shared" si="2"/>
        <v>16</v>
      </c>
      <c r="AG29" s="119">
        <v>3</v>
      </c>
      <c r="AH29" s="117">
        <v>3</v>
      </c>
      <c r="AI29" s="119">
        <v>3</v>
      </c>
      <c r="AJ29" s="120">
        <v>1</v>
      </c>
      <c r="AK29" s="117">
        <v>2</v>
      </c>
      <c r="AL29" s="117">
        <v>4</v>
      </c>
      <c r="AM29" s="117">
        <f t="shared" si="3"/>
        <v>16</v>
      </c>
      <c r="AN29" s="117">
        <v>2</v>
      </c>
      <c r="AO29" s="119">
        <v>3</v>
      </c>
      <c r="AP29" s="120">
        <v>3</v>
      </c>
      <c r="AQ29" s="117">
        <v>4</v>
      </c>
      <c r="AR29" s="117">
        <v>3</v>
      </c>
      <c r="AS29" s="117">
        <v>4</v>
      </c>
      <c r="AT29" s="117">
        <f t="shared" si="18"/>
        <v>19</v>
      </c>
      <c r="AU29" s="119">
        <v>3</v>
      </c>
      <c r="AV29" s="120">
        <v>3</v>
      </c>
      <c r="AW29" s="117">
        <v>4</v>
      </c>
      <c r="AX29" s="117">
        <v>4</v>
      </c>
      <c r="AY29" s="117">
        <f>SUM(AU29:AX29)</f>
        <v>14</v>
      </c>
      <c r="AZ29" s="117">
        <v>2</v>
      </c>
      <c r="BA29" s="119">
        <v>3</v>
      </c>
      <c r="BB29" s="120">
        <v>2</v>
      </c>
      <c r="BC29" s="117">
        <v>2</v>
      </c>
      <c r="BD29" s="117">
        <v>3</v>
      </c>
      <c r="BE29" s="117">
        <v>2</v>
      </c>
      <c r="BF29" s="117">
        <f t="shared" si="6"/>
        <v>14</v>
      </c>
      <c r="BG29" s="119">
        <v>3</v>
      </c>
      <c r="BH29" s="120">
        <v>3</v>
      </c>
      <c r="BI29" s="117">
        <v>2</v>
      </c>
      <c r="BJ29" s="117">
        <v>2</v>
      </c>
      <c r="BK29" s="117">
        <v>3</v>
      </c>
      <c r="BL29" s="117">
        <v>2</v>
      </c>
      <c r="BM29" s="119">
        <f t="shared" si="7"/>
        <v>15</v>
      </c>
    </row>
    <row r="30" spans="1:65" ht="25.2" thickBot="1" x14ac:dyDescent="0.75">
      <c r="A30" s="97" t="s">
        <v>52</v>
      </c>
      <c r="B30" s="114">
        <v>25036</v>
      </c>
      <c r="C30" s="113" t="s">
        <v>133</v>
      </c>
      <c r="D30" s="103">
        <v>2</v>
      </c>
      <c r="E30" s="116">
        <v>2</v>
      </c>
      <c r="F30" s="117">
        <v>1</v>
      </c>
      <c r="G30" s="117">
        <v>1</v>
      </c>
      <c r="H30" s="117">
        <v>4</v>
      </c>
      <c r="I30" s="118">
        <v>3</v>
      </c>
      <c r="J30" s="116">
        <v>3</v>
      </c>
      <c r="K30" s="116">
        <f t="shared" si="8"/>
        <v>14</v>
      </c>
      <c r="L30" s="117">
        <v>2</v>
      </c>
      <c r="M30" s="117">
        <v>4</v>
      </c>
      <c r="N30" s="117">
        <v>4</v>
      </c>
      <c r="O30" s="119">
        <v>4</v>
      </c>
      <c r="P30" s="120">
        <v>3</v>
      </c>
      <c r="Q30" s="117">
        <v>4</v>
      </c>
      <c r="R30" s="117">
        <f t="shared" si="0"/>
        <v>21</v>
      </c>
      <c r="S30" s="117">
        <v>4</v>
      </c>
      <c r="T30" s="117">
        <v>4</v>
      </c>
      <c r="U30" s="118">
        <v>4</v>
      </c>
      <c r="V30" s="116">
        <v>4</v>
      </c>
      <c r="W30" s="117">
        <v>3</v>
      </c>
      <c r="X30" s="117">
        <v>1</v>
      </c>
      <c r="Y30" s="117">
        <f t="shared" si="1"/>
        <v>20</v>
      </c>
      <c r="Z30" s="117">
        <v>4</v>
      </c>
      <c r="AA30" s="117">
        <v>1</v>
      </c>
      <c r="AB30" s="118">
        <v>4</v>
      </c>
      <c r="AC30" s="116">
        <v>4</v>
      </c>
      <c r="AD30" s="117">
        <v>2</v>
      </c>
      <c r="AE30" s="117">
        <v>4</v>
      </c>
      <c r="AF30" s="119">
        <f t="shared" si="2"/>
        <v>19</v>
      </c>
      <c r="AG30" s="119">
        <v>1</v>
      </c>
      <c r="AH30" s="119">
        <v>2</v>
      </c>
      <c r="AI30" s="119">
        <v>2</v>
      </c>
      <c r="AJ30" s="119">
        <v>1</v>
      </c>
      <c r="AK30" s="119">
        <v>2</v>
      </c>
      <c r="AL30" s="119">
        <v>2</v>
      </c>
      <c r="AM30" s="117">
        <f t="shared" si="3"/>
        <v>10</v>
      </c>
      <c r="AN30" s="117">
        <v>4</v>
      </c>
      <c r="AO30" s="119">
        <v>1</v>
      </c>
      <c r="AP30" s="120">
        <v>4</v>
      </c>
      <c r="AQ30" s="117">
        <v>1</v>
      </c>
      <c r="AR30" s="117">
        <v>3</v>
      </c>
      <c r="AS30" s="117">
        <v>4</v>
      </c>
      <c r="AT30" s="117">
        <f t="shared" si="18"/>
        <v>17</v>
      </c>
      <c r="AU30" s="119">
        <v>4</v>
      </c>
      <c r="AV30" s="120">
        <v>3</v>
      </c>
      <c r="AW30" s="117">
        <v>4</v>
      </c>
      <c r="AX30" s="117">
        <v>3</v>
      </c>
      <c r="AY30" s="117">
        <f t="shared" si="5"/>
        <v>14</v>
      </c>
      <c r="AZ30" s="117">
        <v>4</v>
      </c>
      <c r="BA30" s="119">
        <v>2</v>
      </c>
      <c r="BB30" s="120">
        <v>2</v>
      </c>
      <c r="BC30" s="117">
        <v>4</v>
      </c>
      <c r="BD30" s="117">
        <v>4</v>
      </c>
      <c r="BE30" s="117">
        <v>1</v>
      </c>
      <c r="BF30" s="117">
        <f t="shared" si="6"/>
        <v>17</v>
      </c>
      <c r="BG30" s="119">
        <v>2</v>
      </c>
      <c r="BH30" s="120">
        <v>4</v>
      </c>
      <c r="BI30" s="117">
        <v>2</v>
      </c>
      <c r="BJ30" s="117">
        <v>2</v>
      </c>
      <c r="BK30" s="117">
        <v>2</v>
      </c>
      <c r="BL30" s="117">
        <v>1</v>
      </c>
      <c r="BM30" s="119">
        <f t="shared" si="7"/>
        <v>13</v>
      </c>
    </row>
    <row r="31" spans="1:65" ht="25.2" thickBot="1" x14ac:dyDescent="0.75">
      <c r="A31" s="97" t="s">
        <v>53</v>
      </c>
      <c r="B31" s="114">
        <v>25037</v>
      </c>
      <c r="C31" s="113" t="s">
        <v>134</v>
      </c>
      <c r="D31" s="103">
        <v>2</v>
      </c>
      <c r="E31" s="116">
        <v>4</v>
      </c>
      <c r="F31" s="117">
        <v>4</v>
      </c>
      <c r="G31" s="117">
        <v>3</v>
      </c>
      <c r="H31" s="117">
        <v>3</v>
      </c>
      <c r="I31" s="118">
        <v>2</v>
      </c>
      <c r="J31" s="116">
        <v>4</v>
      </c>
      <c r="K31" s="116">
        <f t="shared" si="8"/>
        <v>20</v>
      </c>
      <c r="L31" s="117">
        <v>2</v>
      </c>
      <c r="M31" s="117">
        <v>4</v>
      </c>
      <c r="N31" s="117">
        <v>4</v>
      </c>
      <c r="O31" s="119">
        <v>2</v>
      </c>
      <c r="P31" s="120">
        <v>4</v>
      </c>
      <c r="Q31" s="117">
        <v>2</v>
      </c>
      <c r="R31" s="117">
        <f t="shared" ref="R31:R32" si="35">SUM(L31:Q31)</f>
        <v>18</v>
      </c>
      <c r="S31" s="117">
        <v>4</v>
      </c>
      <c r="T31" s="117">
        <v>4</v>
      </c>
      <c r="U31" s="118">
        <v>3</v>
      </c>
      <c r="V31" s="116">
        <v>3</v>
      </c>
      <c r="W31" s="117">
        <v>4</v>
      </c>
      <c r="X31" s="117">
        <v>3</v>
      </c>
      <c r="Y31" s="117">
        <f t="shared" ref="Y31:Y32" si="36">SUM(S31:X31)</f>
        <v>21</v>
      </c>
      <c r="Z31" s="117">
        <v>3</v>
      </c>
      <c r="AA31" s="117">
        <v>3</v>
      </c>
      <c r="AB31" s="118">
        <v>3</v>
      </c>
      <c r="AC31" s="116">
        <v>3</v>
      </c>
      <c r="AD31" s="117">
        <v>2</v>
      </c>
      <c r="AE31" s="117">
        <v>2</v>
      </c>
      <c r="AF31" s="119">
        <f t="shared" ref="AF31:AF32" si="37">SUM(Z31:AE31)</f>
        <v>16</v>
      </c>
      <c r="AG31" s="119">
        <v>1</v>
      </c>
      <c r="AH31" s="119">
        <v>3</v>
      </c>
      <c r="AI31" s="119">
        <v>2</v>
      </c>
      <c r="AJ31" s="119">
        <v>2</v>
      </c>
      <c r="AK31" s="119">
        <v>2</v>
      </c>
      <c r="AL31" s="119">
        <v>4</v>
      </c>
      <c r="AM31" s="117">
        <f t="shared" ref="AM31:AM32" si="38">SUM(AG31:AL31)</f>
        <v>14</v>
      </c>
      <c r="AN31" s="117">
        <v>2</v>
      </c>
      <c r="AO31" s="119">
        <v>3</v>
      </c>
      <c r="AP31" s="120">
        <v>1</v>
      </c>
      <c r="AQ31" s="117">
        <v>1</v>
      </c>
      <c r="AR31" s="117">
        <v>4</v>
      </c>
      <c r="AS31" s="117">
        <v>2</v>
      </c>
      <c r="AT31" s="117">
        <f t="shared" ref="AT31:AT32" si="39">SUM(AN31:AS31)</f>
        <v>13</v>
      </c>
      <c r="AU31" s="119">
        <v>2</v>
      </c>
      <c r="AV31" s="120">
        <v>3</v>
      </c>
      <c r="AW31" s="117">
        <v>3</v>
      </c>
      <c r="AX31" s="117">
        <v>3</v>
      </c>
      <c r="AY31" s="117">
        <f t="shared" ref="AY31:AY32" si="40">SUM(AU31:AX31)</f>
        <v>11</v>
      </c>
      <c r="AZ31" s="117">
        <v>4</v>
      </c>
      <c r="BA31" s="119">
        <v>4</v>
      </c>
      <c r="BB31" s="120">
        <v>4</v>
      </c>
      <c r="BC31" s="117">
        <v>3</v>
      </c>
      <c r="BD31" s="117">
        <v>3</v>
      </c>
      <c r="BE31" s="117">
        <v>4</v>
      </c>
      <c r="BF31" s="117">
        <f t="shared" ref="BF31:BF32" si="41">SUM(AZ31:BE31)</f>
        <v>22</v>
      </c>
      <c r="BG31" s="119">
        <v>2</v>
      </c>
      <c r="BH31" s="120">
        <v>4</v>
      </c>
      <c r="BI31" s="117">
        <v>2</v>
      </c>
      <c r="BJ31" s="117">
        <v>3</v>
      </c>
      <c r="BK31" s="117">
        <v>3</v>
      </c>
      <c r="BL31" s="117">
        <v>3</v>
      </c>
      <c r="BM31" s="119">
        <f t="shared" ref="BM31:BM32" si="42">SUM(BG31:BL31)</f>
        <v>17</v>
      </c>
    </row>
    <row r="32" spans="1:65" ht="25.2" thickBot="1" x14ac:dyDescent="0.75">
      <c r="A32" s="97" t="s">
        <v>54</v>
      </c>
      <c r="B32" s="114">
        <v>25038</v>
      </c>
      <c r="C32" s="113" t="s">
        <v>135</v>
      </c>
      <c r="D32" s="103">
        <v>2</v>
      </c>
      <c r="E32" s="116">
        <v>3</v>
      </c>
      <c r="F32" s="117">
        <v>3</v>
      </c>
      <c r="G32" s="117">
        <v>2</v>
      </c>
      <c r="H32" s="117">
        <v>1</v>
      </c>
      <c r="I32" s="118">
        <v>3</v>
      </c>
      <c r="J32" s="116">
        <v>2</v>
      </c>
      <c r="K32" s="116">
        <f t="shared" si="8"/>
        <v>14</v>
      </c>
      <c r="L32" s="117">
        <v>2</v>
      </c>
      <c r="M32" s="117">
        <v>2</v>
      </c>
      <c r="N32" s="117">
        <v>4</v>
      </c>
      <c r="O32" s="119">
        <v>2</v>
      </c>
      <c r="P32" s="120">
        <v>4</v>
      </c>
      <c r="Q32" s="117">
        <v>3</v>
      </c>
      <c r="R32" s="117">
        <f t="shared" si="35"/>
        <v>17</v>
      </c>
      <c r="S32" s="117">
        <v>1</v>
      </c>
      <c r="T32" s="117">
        <v>2</v>
      </c>
      <c r="U32" s="118">
        <v>1</v>
      </c>
      <c r="V32" s="116">
        <v>4</v>
      </c>
      <c r="W32" s="117">
        <v>3</v>
      </c>
      <c r="X32" s="117">
        <v>4</v>
      </c>
      <c r="Y32" s="117">
        <f t="shared" si="36"/>
        <v>15</v>
      </c>
      <c r="Z32" s="117">
        <v>2</v>
      </c>
      <c r="AA32" s="117">
        <v>2</v>
      </c>
      <c r="AB32" s="118">
        <v>3</v>
      </c>
      <c r="AC32" s="116">
        <v>3</v>
      </c>
      <c r="AD32" s="117">
        <v>4</v>
      </c>
      <c r="AE32" s="117">
        <v>4</v>
      </c>
      <c r="AF32" s="119">
        <f t="shared" si="37"/>
        <v>18</v>
      </c>
      <c r="AG32" s="119">
        <v>3</v>
      </c>
      <c r="AH32" s="119">
        <v>3</v>
      </c>
      <c r="AI32" s="119">
        <v>3</v>
      </c>
      <c r="AJ32" s="119">
        <v>4</v>
      </c>
      <c r="AK32" s="119">
        <v>1</v>
      </c>
      <c r="AL32" s="119">
        <v>3</v>
      </c>
      <c r="AM32" s="117">
        <f t="shared" si="38"/>
        <v>17</v>
      </c>
      <c r="AN32" s="117">
        <v>2</v>
      </c>
      <c r="AO32" s="119">
        <v>1</v>
      </c>
      <c r="AP32" s="120">
        <v>3</v>
      </c>
      <c r="AQ32" s="117">
        <v>3</v>
      </c>
      <c r="AR32" s="117">
        <v>2</v>
      </c>
      <c r="AS32" s="117">
        <v>2</v>
      </c>
      <c r="AT32" s="117">
        <f t="shared" si="39"/>
        <v>13</v>
      </c>
      <c r="AU32" s="119">
        <v>4</v>
      </c>
      <c r="AV32" s="120">
        <v>2</v>
      </c>
      <c r="AW32" s="117">
        <v>2</v>
      </c>
      <c r="AX32" s="117">
        <v>3</v>
      </c>
      <c r="AY32" s="117">
        <f t="shared" si="40"/>
        <v>11</v>
      </c>
      <c r="AZ32" s="117">
        <v>3</v>
      </c>
      <c r="BA32" s="119">
        <v>4</v>
      </c>
      <c r="BB32" s="120">
        <v>2</v>
      </c>
      <c r="BC32" s="117">
        <v>4</v>
      </c>
      <c r="BD32" s="117">
        <v>4</v>
      </c>
      <c r="BE32" s="117">
        <v>3</v>
      </c>
      <c r="BF32" s="117">
        <f t="shared" si="41"/>
        <v>20</v>
      </c>
      <c r="BG32" s="119">
        <v>4</v>
      </c>
      <c r="BH32" s="120">
        <v>3</v>
      </c>
      <c r="BI32" s="117">
        <v>1</v>
      </c>
      <c r="BJ32" s="117">
        <v>4</v>
      </c>
      <c r="BK32" s="117">
        <v>3</v>
      </c>
      <c r="BL32" s="117">
        <v>3</v>
      </c>
      <c r="BM32" s="119">
        <f t="shared" si="42"/>
        <v>18</v>
      </c>
    </row>
    <row r="33" spans="1:65" ht="25.2" thickBot="1" x14ac:dyDescent="0.75">
      <c r="A33" s="97" t="s">
        <v>55</v>
      </c>
      <c r="B33" s="114">
        <v>25039</v>
      </c>
      <c r="C33" s="113" t="s">
        <v>136</v>
      </c>
      <c r="D33" s="103">
        <v>2</v>
      </c>
      <c r="E33" s="116">
        <v>2</v>
      </c>
      <c r="F33" s="117">
        <v>4</v>
      </c>
      <c r="G33" s="117">
        <v>4</v>
      </c>
      <c r="H33" s="117">
        <v>3</v>
      </c>
      <c r="I33" s="118">
        <v>4</v>
      </c>
      <c r="J33" s="116">
        <v>2</v>
      </c>
      <c r="K33" s="116">
        <f t="shared" si="8"/>
        <v>19</v>
      </c>
      <c r="L33" s="117">
        <v>3</v>
      </c>
      <c r="M33" s="117">
        <v>2</v>
      </c>
      <c r="N33" s="117">
        <v>3</v>
      </c>
      <c r="O33" s="119">
        <v>3</v>
      </c>
      <c r="P33" s="120">
        <v>4</v>
      </c>
      <c r="Q33" s="117">
        <v>3</v>
      </c>
      <c r="R33" s="117">
        <f t="shared" si="0"/>
        <v>18</v>
      </c>
      <c r="S33" s="117">
        <v>4</v>
      </c>
      <c r="T33" s="117">
        <v>4</v>
      </c>
      <c r="U33" s="118">
        <v>3</v>
      </c>
      <c r="V33" s="116">
        <v>3</v>
      </c>
      <c r="W33" s="117">
        <v>2</v>
      </c>
      <c r="X33" s="117">
        <v>2</v>
      </c>
      <c r="Y33" s="117">
        <f t="shared" si="1"/>
        <v>18</v>
      </c>
      <c r="Z33" s="117">
        <v>3</v>
      </c>
      <c r="AA33" s="117">
        <v>2</v>
      </c>
      <c r="AB33" s="118">
        <v>4</v>
      </c>
      <c r="AC33" s="116">
        <v>3</v>
      </c>
      <c r="AD33" s="117">
        <v>4</v>
      </c>
      <c r="AE33" s="117">
        <v>3</v>
      </c>
      <c r="AF33" s="119">
        <f t="shared" si="2"/>
        <v>19</v>
      </c>
      <c r="AG33" s="119">
        <v>1</v>
      </c>
      <c r="AH33" s="117">
        <v>3</v>
      </c>
      <c r="AI33" s="119">
        <v>3</v>
      </c>
      <c r="AJ33" s="120">
        <v>4</v>
      </c>
      <c r="AK33" s="117">
        <v>3</v>
      </c>
      <c r="AL33" s="117">
        <v>4</v>
      </c>
      <c r="AM33" s="117">
        <f t="shared" si="3"/>
        <v>18</v>
      </c>
      <c r="AN33" s="117">
        <v>2</v>
      </c>
      <c r="AO33" s="119">
        <v>3</v>
      </c>
      <c r="AP33" s="120">
        <v>3</v>
      </c>
      <c r="AQ33" s="117">
        <v>2</v>
      </c>
      <c r="AR33" s="117">
        <v>4</v>
      </c>
      <c r="AS33" s="117">
        <v>3</v>
      </c>
      <c r="AT33" s="117">
        <f t="shared" si="18"/>
        <v>17</v>
      </c>
      <c r="AU33" s="119">
        <v>3</v>
      </c>
      <c r="AV33" s="120">
        <v>2</v>
      </c>
      <c r="AW33" s="117">
        <v>2</v>
      </c>
      <c r="AX33" s="117">
        <v>3</v>
      </c>
      <c r="AY33" s="117">
        <f t="shared" si="5"/>
        <v>10</v>
      </c>
      <c r="AZ33" s="117">
        <v>2</v>
      </c>
      <c r="BA33" s="119">
        <v>4</v>
      </c>
      <c r="BB33" s="120">
        <v>4</v>
      </c>
      <c r="BC33" s="117">
        <v>2</v>
      </c>
      <c r="BD33" s="117">
        <v>3</v>
      </c>
      <c r="BE33" s="117">
        <v>2</v>
      </c>
      <c r="BF33" s="117">
        <f t="shared" si="6"/>
        <v>17</v>
      </c>
      <c r="BG33" s="119">
        <v>3</v>
      </c>
      <c r="BH33" s="120">
        <v>1</v>
      </c>
      <c r="BI33" s="117">
        <v>2</v>
      </c>
      <c r="BJ33" s="117">
        <v>2</v>
      </c>
      <c r="BK33" s="117">
        <v>3</v>
      </c>
      <c r="BL33" s="117">
        <v>3</v>
      </c>
      <c r="BM33" s="119">
        <f t="shared" si="7"/>
        <v>14</v>
      </c>
    </row>
    <row r="34" spans="1:65" ht="25.2" thickBot="1" x14ac:dyDescent="0.75">
      <c r="A34" s="97" t="s">
        <v>56</v>
      </c>
      <c r="B34" s="114">
        <v>25040</v>
      </c>
      <c r="C34" s="113" t="s">
        <v>137</v>
      </c>
      <c r="D34" s="103">
        <v>2</v>
      </c>
      <c r="E34" s="116">
        <v>2</v>
      </c>
      <c r="F34" s="117">
        <v>2</v>
      </c>
      <c r="G34" s="117">
        <v>3</v>
      </c>
      <c r="H34" s="117">
        <v>1</v>
      </c>
      <c r="I34" s="118">
        <v>3</v>
      </c>
      <c r="J34" s="116">
        <v>1</v>
      </c>
      <c r="K34" s="116">
        <f t="shared" si="8"/>
        <v>12</v>
      </c>
      <c r="L34" s="117">
        <v>2</v>
      </c>
      <c r="M34" s="117">
        <v>4</v>
      </c>
      <c r="N34" s="117">
        <v>4</v>
      </c>
      <c r="O34" s="119">
        <v>4</v>
      </c>
      <c r="P34" s="120">
        <v>3</v>
      </c>
      <c r="Q34" s="117">
        <v>2</v>
      </c>
      <c r="R34" s="117">
        <f t="shared" si="0"/>
        <v>19</v>
      </c>
      <c r="S34" s="117">
        <v>4</v>
      </c>
      <c r="T34" s="117">
        <v>3</v>
      </c>
      <c r="U34" s="118">
        <v>2</v>
      </c>
      <c r="V34" s="116">
        <v>4</v>
      </c>
      <c r="W34" s="117">
        <v>3</v>
      </c>
      <c r="X34" s="117">
        <v>1</v>
      </c>
      <c r="Y34" s="117">
        <f t="shared" si="1"/>
        <v>17</v>
      </c>
      <c r="Z34" s="117">
        <v>2</v>
      </c>
      <c r="AA34" s="119">
        <v>2</v>
      </c>
      <c r="AB34" s="120">
        <v>3</v>
      </c>
      <c r="AC34" s="117">
        <v>3</v>
      </c>
      <c r="AD34" s="117">
        <v>4</v>
      </c>
      <c r="AE34" s="117">
        <v>4</v>
      </c>
      <c r="AF34" s="119">
        <f t="shared" si="2"/>
        <v>18</v>
      </c>
      <c r="AG34" s="119">
        <v>4</v>
      </c>
      <c r="AH34" s="117">
        <v>1</v>
      </c>
      <c r="AI34" s="119">
        <v>3</v>
      </c>
      <c r="AJ34" s="120">
        <v>1</v>
      </c>
      <c r="AK34" s="117">
        <v>2</v>
      </c>
      <c r="AL34" s="117">
        <v>2</v>
      </c>
      <c r="AM34" s="117">
        <f t="shared" si="3"/>
        <v>13</v>
      </c>
      <c r="AN34" s="117">
        <v>3</v>
      </c>
      <c r="AO34" s="119">
        <v>3</v>
      </c>
      <c r="AP34" s="120">
        <v>4</v>
      </c>
      <c r="AQ34" s="117">
        <v>2</v>
      </c>
      <c r="AR34" s="117">
        <v>4</v>
      </c>
      <c r="AS34" s="117">
        <v>2</v>
      </c>
      <c r="AT34" s="117">
        <f t="shared" si="18"/>
        <v>18</v>
      </c>
      <c r="AU34" s="119">
        <v>2</v>
      </c>
      <c r="AV34" s="120">
        <v>3</v>
      </c>
      <c r="AW34" s="117">
        <v>3</v>
      </c>
      <c r="AX34" s="117">
        <v>3</v>
      </c>
      <c r="AY34" s="117">
        <f t="shared" si="5"/>
        <v>11</v>
      </c>
      <c r="AZ34" s="117">
        <v>3</v>
      </c>
      <c r="BA34" s="119">
        <v>2</v>
      </c>
      <c r="BB34" s="120">
        <v>4</v>
      </c>
      <c r="BC34" s="117">
        <v>2</v>
      </c>
      <c r="BD34" s="117">
        <v>3</v>
      </c>
      <c r="BE34" s="117">
        <v>2</v>
      </c>
      <c r="BF34" s="117">
        <f t="shared" si="6"/>
        <v>16</v>
      </c>
      <c r="BG34" s="119">
        <v>2</v>
      </c>
      <c r="BH34" s="120">
        <v>2</v>
      </c>
      <c r="BI34" s="117">
        <v>2</v>
      </c>
      <c r="BJ34" s="117">
        <v>2</v>
      </c>
      <c r="BK34" s="117">
        <v>2</v>
      </c>
      <c r="BL34" s="117">
        <v>2</v>
      </c>
      <c r="BM34" s="119">
        <f t="shared" si="7"/>
        <v>12</v>
      </c>
    </row>
    <row r="35" spans="1:65" ht="25.2" thickBot="1" x14ac:dyDescent="0.75">
      <c r="A35" s="97" t="s">
        <v>57</v>
      </c>
      <c r="B35" s="114">
        <v>25041</v>
      </c>
      <c r="C35" s="113" t="s">
        <v>138</v>
      </c>
      <c r="D35" s="103">
        <v>2</v>
      </c>
      <c r="E35" s="116">
        <v>2</v>
      </c>
      <c r="F35" s="117">
        <v>3</v>
      </c>
      <c r="G35" s="117">
        <v>2</v>
      </c>
      <c r="H35" s="117">
        <v>2</v>
      </c>
      <c r="I35" s="118">
        <v>4</v>
      </c>
      <c r="J35" s="116">
        <v>1</v>
      </c>
      <c r="K35" s="116">
        <f t="shared" si="8"/>
        <v>14</v>
      </c>
      <c r="L35" s="117">
        <v>2</v>
      </c>
      <c r="M35" s="117">
        <v>3</v>
      </c>
      <c r="N35" s="117">
        <v>4</v>
      </c>
      <c r="O35" s="119">
        <v>2</v>
      </c>
      <c r="P35" s="120">
        <v>4</v>
      </c>
      <c r="Q35" s="117">
        <v>3</v>
      </c>
      <c r="R35" s="117">
        <f t="shared" si="0"/>
        <v>18</v>
      </c>
      <c r="S35" s="117">
        <v>4</v>
      </c>
      <c r="T35" s="117">
        <v>1</v>
      </c>
      <c r="U35" s="118">
        <v>4</v>
      </c>
      <c r="V35" s="116">
        <v>3</v>
      </c>
      <c r="W35" s="117">
        <v>3</v>
      </c>
      <c r="X35" s="117">
        <v>3</v>
      </c>
      <c r="Y35" s="117">
        <f t="shared" si="1"/>
        <v>18</v>
      </c>
      <c r="Z35" s="117">
        <v>3</v>
      </c>
      <c r="AA35" s="117">
        <v>3</v>
      </c>
      <c r="AB35" s="118">
        <v>3</v>
      </c>
      <c r="AC35" s="116">
        <v>2</v>
      </c>
      <c r="AD35" s="117">
        <v>2</v>
      </c>
      <c r="AE35" s="117">
        <v>2</v>
      </c>
      <c r="AF35" s="119">
        <f t="shared" si="2"/>
        <v>15</v>
      </c>
      <c r="AG35" s="119">
        <v>2</v>
      </c>
      <c r="AH35" s="117">
        <v>3</v>
      </c>
      <c r="AI35" s="119">
        <v>1</v>
      </c>
      <c r="AJ35" s="120">
        <v>3</v>
      </c>
      <c r="AK35" s="117">
        <v>3</v>
      </c>
      <c r="AL35" s="117">
        <v>2</v>
      </c>
      <c r="AM35" s="117">
        <f t="shared" si="3"/>
        <v>14</v>
      </c>
      <c r="AN35" s="117">
        <v>2</v>
      </c>
      <c r="AO35" s="119">
        <v>4</v>
      </c>
      <c r="AP35" s="120">
        <v>3</v>
      </c>
      <c r="AQ35" s="117">
        <v>2</v>
      </c>
      <c r="AR35" s="117">
        <v>3</v>
      </c>
      <c r="AS35" s="117">
        <v>2</v>
      </c>
      <c r="AT35" s="117">
        <f t="shared" si="18"/>
        <v>16</v>
      </c>
      <c r="AU35" s="119">
        <v>4</v>
      </c>
      <c r="AV35" s="120">
        <v>2</v>
      </c>
      <c r="AW35" s="117">
        <v>2</v>
      </c>
      <c r="AX35" s="117">
        <v>1</v>
      </c>
      <c r="AY35" s="117">
        <f t="shared" si="5"/>
        <v>9</v>
      </c>
      <c r="AZ35" s="117">
        <v>4</v>
      </c>
      <c r="BA35" s="119">
        <v>3</v>
      </c>
      <c r="BB35" s="120">
        <v>3</v>
      </c>
      <c r="BC35" s="117">
        <v>4</v>
      </c>
      <c r="BD35" s="117">
        <v>3</v>
      </c>
      <c r="BE35" s="117">
        <v>3</v>
      </c>
      <c r="BF35" s="117">
        <f t="shared" si="6"/>
        <v>20</v>
      </c>
      <c r="BG35" s="119">
        <v>4</v>
      </c>
      <c r="BH35" s="120">
        <v>4</v>
      </c>
      <c r="BI35" s="117">
        <v>3</v>
      </c>
      <c r="BJ35" s="117">
        <v>1</v>
      </c>
      <c r="BK35" s="117">
        <v>3</v>
      </c>
      <c r="BL35" s="117">
        <v>4</v>
      </c>
      <c r="BM35" s="119">
        <f t="shared" si="7"/>
        <v>19</v>
      </c>
    </row>
    <row r="36" spans="1:65" ht="25.2" thickBot="1" x14ac:dyDescent="0.75">
      <c r="A36" s="97" t="s">
        <v>58</v>
      </c>
      <c r="B36" s="114">
        <v>25042</v>
      </c>
      <c r="C36" s="113" t="s">
        <v>139</v>
      </c>
      <c r="D36" s="103">
        <v>2</v>
      </c>
      <c r="E36" s="116">
        <v>2</v>
      </c>
      <c r="F36" s="117">
        <v>2</v>
      </c>
      <c r="G36" s="117">
        <v>3</v>
      </c>
      <c r="H36" s="117">
        <v>1</v>
      </c>
      <c r="I36" s="118">
        <v>3</v>
      </c>
      <c r="J36" s="116">
        <v>1</v>
      </c>
      <c r="K36" s="116">
        <f t="shared" si="8"/>
        <v>12</v>
      </c>
      <c r="L36" s="117">
        <v>2</v>
      </c>
      <c r="M36" s="117">
        <v>4</v>
      </c>
      <c r="N36" s="117">
        <v>4</v>
      </c>
      <c r="O36" s="119">
        <v>4</v>
      </c>
      <c r="P36" s="120">
        <v>3</v>
      </c>
      <c r="Q36" s="117">
        <v>2</v>
      </c>
      <c r="R36" s="117">
        <f t="shared" si="0"/>
        <v>19</v>
      </c>
      <c r="S36" s="117">
        <v>4</v>
      </c>
      <c r="T36" s="117">
        <v>3</v>
      </c>
      <c r="U36" s="118">
        <v>2</v>
      </c>
      <c r="V36" s="116">
        <v>2</v>
      </c>
      <c r="W36" s="117">
        <v>3</v>
      </c>
      <c r="X36" s="117">
        <v>1</v>
      </c>
      <c r="Y36" s="117">
        <f t="shared" si="1"/>
        <v>15</v>
      </c>
      <c r="Z36" s="117">
        <v>2</v>
      </c>
      <c r="AA36" s="117">
        <v>2</v>
      </c>
      <c r="AB36" s="118">
        <v>3</v>
      </c>
      <c r="AC36" s="116">
        <v>3</v>
      </c>
      <c r="AD36" s="117">
        <v>3</v>
      </c>
      <c r="AE36" s="117">
        <v>3</v>
      </c>
      <c r="AF36" s="119">
        <f t="shared" si="2"/>
        <v>16</v>
      </c>
      <c r="AG36" s="119">
        <v>2</v>
      </c>
      <c r="AH36" s="117">
        <v>2</v>
      </c>
      <c r="AI36" s="119">
        <v>4</v>
      </c>
      <c r="AJ36" s="120">
        <v>3</v>
      </c>
      <c r="AK36" s="117">
        <v>1</v>
      </c>
      <c r="AL36" s="117">
        <v>3</v>
      </c>
      <c r="AM36" s="117">
        <f t="shared" si="3"/>
        <v>15</v>
      </c>
      <c r="AN36" s="117">
        <v>3</v>
      </c>
      <c r="AO36" s="119">
        <v>3</v>
      </c>
      <c r="AP36" s="120">
        <v>4</v>
      </c>
      <c r="AQ36" s="117">
        <v>3</v>
      </c>
      <c r="AR36" s="117">
        <v>1</v>
      </c>
      <c r="AS36" s="117">
        <v>3</v>
      </c>
      <c r="AT36" s="117">
        <f t="shared" si="18"/>
        <v>17</v>
      </c>
      <c r="AU36" s="119">
        <v>1</v>
      </c>
      <c r="AV36" s="120">
        <v>1</v>
      </c>
      <c r="AW36" s="117">
        <v>3</v>
      </c>
      <c r="AX36" s="117">
        <v>2</v>
      </c>
      <c r="AY36" s="117">
        <f t="shared" si="5"/>
        <v>7</v>
      </c>
      <c r="AZ36" s="117">
        <v>2</v>
      </c>
      <c r="BA36" s="119">
        <v>3</v>
      </c>
      <c r="BB36" s="120">
        <v>3</v>
      </c>
      <c r="BC36" s="117">
        <v>3</v>
      </c>
      <c r="BD36" s="117">
        <v>3</v>
      </c>
      <c r="BE36" s="117">
        <v>1</v>
      </c>
      <c r="BF36" s="117">
        <f t="shared" si="6"/>
        <v>15</v>
      </c>
      <c r="BG36" s="119">
        <v>2</v>
      </c>
      <c r="BH36" s="120">
        <v>3</v>
      </c>
      <c r="BI36" s="117">
        <v>1</v>
      </c>
      <c r="BJ36" s="117">
        <v>2</v>
      </c>
      <c r="BK36" s="117">
        <v>3</v>
      </c>
      <c r="BL36" s="117">
        <v>2</v>
      </c>
      <c r="BM36" s="119">
        <f t="shared" si="7"/>
        <v>13</v>
      </c>
    </row>
    <row r="37" spans="1:65" ht="25.2" thickBot="1" x14ac:dyDescent="0.75">
      <c r="A37" s="97" t="s">
        <v>59</v>
      </c>
      <c r="B37" s="114">
        <v>25043</v>
      </c>
      <c r="C37" s="113" t="s">
        <v>140</v>
      </c>
      <c r="D37" s="103">
        <v>2</v>
      </c>
      <c r="E37" s="116">
        <v>2</v>
      </c>
      <c r="F37" s="117">
        <v>2</v>
      </c>
      <c r="G37" s="117">
        <v>3</v>
      </c>
      <c r="H37" s="117">
        <v>1</v>
      </c>
      <c r="I37" s="118">
        <v>3</v>
      </c>
      <c r="J37" s="116">
        <v>1</v>
      </c>
      <c r="K37" s="116">
        <f t="shared" si="8"/>
        <v>12</v>
      </c>
      <c r="L37" s="117">
        <v>2</v>
      </c>
      <c r="M37" s="117">
        <v>2</v>
      </c>
      <c r="N37" s="117">
        <v>4</v>
      </c>
      <c r="O37" s="119">
        <v>4</v>
      </c>
      <c r="P37" s="120">
        <v>3</v>
      </c>
      <c r="Q37" s="117">
        <v>4</v>
      </c>
      <c r="R37" s="117">
        <f t="shared" ref="R37" si="43">SUM(L37:Q37)</f>
        <v>19</v>
      </c>
      <c r="S37" s="117">
        <v>4</v>
      </c>
      <c r="T37" s="117">
        <v>3</v>
      </c>
      <c r="U37" s="118">
        <v>2</v>
      </c>
      <c r="V37" s="116">
        <v>2</v>
      </c>
      <c r="W37" s="117">
        <v>3</v>
      </c>
      <c r="X37" s="117">
        <v>1</v>
      </c>
      <c r="Y37" s="117">
        <f t="shared" ref="Y37" si="44">SUM(S37:X37)</f>
        <v>15</v>
      </c>
      <c r="Z37" s="117">
        <v>2</v>
      </c>
      <c r="AA37" s="117">
        <v>2</v>
      </c>
      <c r="AB37" s="118">
        <v>3</v>
      </c>
      <c r="AC37" s="116">
        <v>3</v>
      </c>
      <c r="AD37" s="117">
        <v>2</v>
      </c>
      <c r="AE37" s="117">
        <v>3</v>
      </c>
      <c r="AF37" s="119">
        <f t="shared" ref="AF37" si="45">SUM(Z37:AE37)</f>
        <v>15</v>
      </c>
      <c r="AG37" s="119">
        <v>3</v>
      </c>
      <c r="AH37" s="117">
        <v>4</v>
      </c>
      <c r="AI37" s="119">
        <v>2</v>
      </c>
      <c r="AJ37" s="120">
        <v>2</v>
      </c>
      <c r="AK37" s="117">
        <v>1</v>
      </c>
      <c r="AL37" s="117">
        <v>3</v>
      </c>
      <c r="AM37" s="117">
        <f t="shared" ref="AM37" si="46">SUM(AG37:AL37)</f>
        <v>15</v>
      </c>
      <c r="AN37" s="117">
        <v>4</v>
      </c>
      <c r="AO37" s="119">
        <v>3</v>
      </c>
      <c r="AP37" s="120">
        <v>3</v>
      </c>
      <c r="AQ37" s="117">
        <v>3</v>
      </c>
      <c r="AR37" s="117">
        <v>3</v>
      </c>
      <c r="AS37" s="117">
        <v>2</v>
      </c>
      <c r="AT37" s="117">
        <f t="shared" ref="AT37" si="47">SUM(AN37:AS37)</f>
        <v>18</v>
      </c>
      <c r="AU37" s="119">
        <v>4</v>
      </c>
      <c r="AV37" s="120">
        <v>3</v>
      </c>
      <c r="AW37" s="117">
        <v>3</v>
      </c>
      <c r="AX37" s="117">
        <v>3</v>
      </c>
      <c r="AY37" s="117">
        <f t="shared" ref="AY37" si="48">SUM(AU37:AX37)</f>
        <v>13</v>
      </c>
      <c r="AZ37" s="117">
        <v>2</v>
      </c>
      <c r="BA37" s="119">
        <v>3</v>
      </c>
      <c r="BB37" s="120">
        <v>4</v>
      </c>
      <c r="BC37" s="117">
        <v>4</v>
      </c>
      <c r="BD37" s="117">
        <v>3</v>
      </c>
      <c r="BE37" s="117">
        <v>4</v>
      </c>
      <c r="BF37" s="117">
        <f t="shared" ref="BF37" si="49">SUM(AZ37:BE37)</f>
        <v>20</v>
      </c>
      <c r="BG37" s="119">
        <v>4</v>
      </c>
      <c r="BH37" s="120">
        <v>4</v>
      </c>
      <c r="BI37" s="117">
        <v>4</v>
      </c>
      <c r="BJ37" s="117">
        <v>3</v>
      </c>
      <c r="BK37" s="117">
        <v>3</v>
      </c>
      <c r="BL37" s="117">
        <v>3</v>
      </c>
      <c r="BM37" s="119">
        <f t="shared" ref="BM37" si="50">SUM(BG37:BL37)</f>
        <v>21</v>
      </c>
    </row>
    <row r="38" spans="1:65" ht="25.2" thickBot="1" x14ac:dyDescent="0.65">
      <c r="A38" s="97" t="s">
        <v>156</v>
      </c>
      <c r="B38" s="52">
        <v>25125</v>
      </c>
      <c r="C38" s="107" t="s">
        <v>155</v>
      </c>
      <c r="D38" s="103">
        <v>2</v>
      </c>
      <c r="E38" s="116">
        <v>4</v>
      </c>
      <c r="F38" s="117">
        <v>2</v>
      </c>
      <c r="G38" s="117">
        <v>3</v>
      </c>
      <c r="H38" s="117">
        <v>4</v>
      </c>
      <c r="I38" s="118">
        <v>4</v>
      </c>
      <c r="J38" s="116">
        <v>2</v>
      </c>
      <c r="K38" s="116">
        <f t="shared" si="8"/>
        <v>19</v>
      </c>
      <c r="L38" s="117">
        <v>4</v>
      </c>
      <c r="M38" s="117">
        <v>4</v>
      </c>
      <c r="N38" s="117">
        <v>4</v>
      </c>
      <c r="O38" s="119">
        <v>3</v>
      </c>
      <c r="P38" s="120">
        <v>2</v>
      </c>
      <c r="Q38" s="117">
        <v>4</v>
      </c>
      <c r="R38" s="117">
        <f t="shared" si="0"/>
        <v>21</v>
      </c>
      <c r="S38" s="117">
        <v>4</v>
      </c>
      <c r="T38" s="117">
        <v>4</v>
      </c>
      <c r="U38" s="118">
        <v>4</v>
      </c>
      <c r="V38" s="116">
        <v>4</v>
      </c>
      <c r="W38" s="117">
        <v>4</v>
      </c>
      <c r="X38" s="117">
        <v>4</v>
      </c>
      <c r="Y38" s="117">
        <f t="shared" si="1"/>
        <v>24</v>
      </c>
      <c r="Z38" s="117">
        <v>4</v>
      </c>
      <c r="AA38" s="117">
        <v>4</v>
      </c>
      <c r="AB38" s="118">
        <v>2</v>
      </c>
      <c r="AC38" s="116">
        <v>4</v>
      </c>
      <c r="AD38" s="117">
        <v>4</v>
      </c>
      <c r="AE38" s="117">
        <v>4</v>
      </c>
      <c r="AF38" s="119">
        <f t="shared" si="2"/>
        <v>22</v>
      </c>
      <c r="AG38" s="119">
        <v>4</v>
      </c>
      <c r="AH38" s="117">
        <v>4</v>
      </c>
      <c r="AI38" s="119">
        <v>3</v>
      </c>
      <c r="AJ38" s="120">
        <v>4</v>
      </c>
      <c r="AK38" s="117">
        <v>2</v>
      </c>
      <c r="AL38" s="117">
        <v>4</v>
      </c>
      <c r="AM38" s="117">
        <f t="shared" si="3"/>
        <v>21</v>
      </c>
      <c r="AN38" s="117">
        <v>4</v>
      </c>
      <c r="AO38" s="119">
        <v>3</v>
      </c>
      <c r="AP38" s="119">
        <v>4</v>
      </c>
      <c r="AQ38" s="119">
        <v>4</v>
      </c>
      <c r="AR38" s="119">
        <v>4</v>
      </c>
      <c r="AS38" s="119">
        <v>4</v>
      </c>
      <c r="AT38" s="117">
        <f t="shared" si="18"/>
        <v>23</v>
      </c>
      <c r="AU38" s="119">
        <v>3</v>
      </c>
      <c r="AV38" s="120">
        <v>4</v>
      </c>
      <c r="AW38" s="117">
        <v>4</v>
      </c>
      <c r="AX38" s="117">
        <v>4</v>
      </c>
      <c r="AY38" s="117">
        <f t="shared" si="5"/>
        <v>15</v>
      </c>
      <c r="AZ38" s="117">
        <v>4</v>
      </c>
      <c r="BA38" s="119">
        <v>4</v>
      </c>
      <c r="BB38" s="120">
        <v>3</v>
      </c>
      <c r="BC38" s="117">
        <v>3</v>
      </c>
      <c r="BD38" s="117">
        <v>4</v>
      </c>
      <c r="BE38" s="117">
        <v>4</v>
      </c>
      <c r="BF38" s="117">
        <f t="shared" si="6"/>
        <v>22</v>
      </c>
      <c r="BG38" s="119">
        <v>4</v>
      </c>
      <c r="BH38" s="120">
        <v>4</v>
      </c>
      <c r="BI38" s="117">
        <v>4</v>
      </c>
      <c r="BJ38" s="117">
        <v>4</v>
      </c>
      <c r="BK38" s="117">
        <v>4</v>
      </c>
      <c r="BL38" s="117">
        <v>4</v>
      </c>
      <c r="BM38" s="119">
        <f t="shared" si="7"/>
        <v>24</v>
      </c>
    </row>
    <row r="39" spans="1:65" ht="25.2" thickBot="1" x14ac:dyDescent="0.65">
      <c r="A39" s="97"/>
      <c r="B39" s="52"/>
      <c r="C39" s="107"/>
      <c r="D39" s="103"/>
      <c r="E39" s="14"/>
      <c r="F39" s="15"/>
      <c r="G39" s="15"/>
      <c r="H39" s="15"/>
      <c r="I39" s="16"/>
      <c r="J39" s="14"/>
      <c r="K39" s="14"/>
      <c r="L39" s="15"/>
      <c r="M39" s="15"/>
      <c r="N39" s="15"/>
      <c r="O39" s="17"/>
      <c r="P39" s="18"/>
      <c r="Q39" s="15"/>
      <c r="R39" s="15"/>
      <c r="S39" s="15"/>
      <c r="T39" s="15"/>
      <c r="U39" s="16"/>
      <c r="V39" s="14"/>
      <c r="W39" s="15"/>
      <c r="X39" s="15"/>
      <c r="Y39" s="15"/>
      <c r="Z39" s="15"/>
      <c r="AA39" s="17"/>
      <c r="AB39" s="18"/>
      <c r="AC39" s="15"/>
      <c r="AD39" s="15"/>
      <c r="AE39" s="15"/>
      <c r="AF39" s="17"/>
      <c r="AG39" s="17"/>
      <c r="AH39" s="15"/>
      <c r="AI39" s="17"/>
      <c r="AJ39" s="18"/>
      <c r="AK39" s="15"/>
      <c r="AL39" s="15"/>
      <c r="AM39" s="15"/>
      <c r="AN39" s="15"/>
      <c r="AO39" s="17"/>
      <c r="AP39" s="18"/>
      <c r="AQ39" s="15"/>
      <c r="AR39" s="15"/>
      <c r="AS39" s="15"/>
      <c r="AT39" s="15"/>
      <c r="AU39" s="17"/>
      <c r="AV39" s="18"/>
      <c r="AW39" s="15"/>
      <c r="AX39" s="15"/>
      <c r="AY39" s="15"/>
      <c r="AZ39" s="15"/>
      <c r="BA39" s="17"/>
      <c r="BB39" s="18"/>
      <c r="BC39" s="15"/>
      <c r="BD39" s="15"/>
      <c r="BE39" s="15"/>
      <c r="BF39" s="15"/>
      <c r="BG39" s="17"/>
      <c r="BH39" s="18"/>
      <c r="BI39" s="15"/>
      <c r="BJ39" s="15"/>
      <c r="BK39" s="15"/>
      <c r="BL39" s="15"/>
      <c r="BM39" s="17"/>
    </row>
    <row r="40" spans="1:65" ht="25.2" thickBot="1" x14ac:dyDescent="0.65">
      <c r="A40" s="97"/>
      <c r="B40" s="52"/>
      <c r="C40" s="107"/>
      <c r="D40" s="103"/>
      <c r="E40" s="14"/>
      <c r="F40" s="15"/>
      <c r="G40" s="15"/>
      <c r="H40" s="15"/>
      <c r="I40" s="16"/>
      <c r="J40" s="14"/>
      <c r="K40" s="14"/>
      <c r="L40" s="15"/>
      <c r="M40" s="15"/>
      <c r="N40" s="15"/>
      <c r="O40" s="17"/>
      <c r="P40" s="18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6"/>
      <c r="AC40" s="14"/>
      <c r="AD40" s="15"/>
      <c r="AE40" s="15"/>
      <c r="AF40" s="17"/>
      <c r="AG40" s="17"/>
      <c r="AH40" s="15"/>
      <c r="AI40" s="17"/>
      <c r="AJ40" s="18"/>
      <c r="AK40" s="15"/>
      <c r="AL40" s="15"/>
      <c r="AM40" s="15"/>
      <c r="AN40" s="15"/>
      <c r="AO40" s="17"/>
      <c r="AP40" s="18"/>
      <c r="AQ40" s="15"/>
      <c r="AR40" s="15"/>
      <c r="AS40" s="15"/>
      <c r="AT40" s="15"/>
      <c r="AU40" s="17"/>
      <c r="AV40" s="18"/>
      <c r="AW40" s="15"/>
      <c r="AX40" s="15"/>
      <c r="AY40" s="15"/>
      <c r="AZ40" s="15"/>
      <c r="BA40" s="17"/>
      <c r="BB40" s="18"/>
      <c r="BC40" s="15"/>
      <c r="BD40" s="15"/>
      <c r="BE40" s="15"/>
      <c r="BF40" s="15"/>
      <c r="BG40" s="17"/>
      <c r="BH40" s="18"/>
      <c r="BI40" s="15"/>
      <c r="BJ40" s="15"/>
      <c r="BK40" s="15"/>
      <c r="BL40" s="15"/>
      <c r="BM40" s="17"/>
    </row>
    <row r="41" spans="1:65" ht="25.2" thickBot="1" x14ac:dyDescent="0.65">
      <c r="A41" s="97"/>
      <c r="B41" s="52"/>
      <c r="C41" s="107"/>
      <c r="D41" s="103"/>
      <c r="E41" s="14"/>
      <c r="F41" s="15"/>
      <c r="G41" s="15"/>
      <c r="H41" s="15"/>
      <c r="I41" s="16"/>
      <c r="J41" s="14"/>
      <c r="K41" s="14"/>
      <c r="L41" s="15"/>
      <c r="M41" s="15"/>
      <c r="N41" s="15"/>
      <c r="O41" s="17"/>
      <c r="P41" s="18"/>
      <c r="Q41" s="15"/>
      <c r="R41" s="15"/>
      <c r="S41" s="15"/>
      <c r="T41" s="15"/>
      <c r="U41" s="16"/>
      <c r="V41" s="14"/>
      <c r="W41" s="15"/>
      <c r="X41" s="15"/>
      <c r="Y41" s="15"/>
      <c r="Z41" s="15"/>
      <c r="AA41" s="15"/>
      <c r="AB41" s="16"/>
      <c r="AC41" s="14"/>
      <c r="AD41" s="15"/>
      <c r="AE41" s="15"/>
      <c r="AF41" s="17"/>
      <c r="AG41" s="17"/>
      <c r="AH41" s="15"/>
      <c r="AI41" s="17"/>
      <c r="AJ41" s="18"/>
      <c r="AK41" s="15"/>
      <c r="AL41" s="15"/>
      <c r="AM41" s="15"/>
      <c r="AN41" s="15"/>
      <c r="AO41" s="17"/>
      <c r="AP41" s="18"/>
      <c r="AQ41" s="15"/>
      <c r="AR41" s="15"/>
      <c r="AS41" s="15"/>
      <c r="AT41" s="15"/>
      <c r="AU41" s="17"/>
      <c r="AV41" s="18"/>
      <c r="AW41" s="15"/>
      <c r="AX41" s="15"/>
      <c r="AY41" s="15"/>
      <c r="AZ41" s="17"/>
      <c r="BA41" s="18"/>
      <c r="BB41" s="15"/>
      <c r="BC41" s="15"/>
      <c r="BD41" s="15"/>
      <c r="BE41" s="104"/>
      <c r="BF41" s="15"/>
      <c r="BG41" s="17"/>
      <c r="BH41" s="18"/>
      <c r="BI41" s="15"/>
      <c r="BJ41" s="15"/>
      <c r="BK41" s="15"/>
      <c r="BL41" s="15"/>
      <c r="BM41" s="17"/>
    </row>
    <row r="42" spans="1:65" ht="25.2" thickBot="1" x14ac:dyDescent="0.65">
      <c r="A42" s="97"/>
      <c r="B42" s="52"/>
      <c r="C42" s="107"/>
      <c r="D42" s="103"/>
      <c r="E42" s="14"/>
      <c r="F42" s="15"/>
      <c r="G42" s="15"/>
      <c r="H42" s="15"/>
      <c r="I42" s="16"/>
      <c r="J42" s="14"/>
      <c r="K42" s="14"/>
      <c r="L42" s="15"/>
      <c r="M42" s="15"/>
      <c r="N42" s="15"/>
      <c r="O42" s="17"/>
      <c r="P42" s="18"/>
      <c r="Q42" s="15"/>
      <c r="R42" s="15"/>
      <c r="S42" s="15"/>
      <c r="T42" s="15"/>
      <c r="U42" s="16"/>
      <c r="V42" s="14"/>
      <c r="W42" s="15"/>
      <c r="X42" s="15"/>
      <c r="Y42" s="15"/>
      <c r="Z42" s="15"/>
      <c r="AA42" s="15"/>
      <c r="AB42" s="16"/>
      <c r="AC42" s="14"/>
      <c r="AD42" s="15"/>
      <c r="AE42" s="15"/>
      <c r="AF42" s="17"/>
      <c r="AG42" s="17"/>
      <c r="AH42" s="15"/>
      <c r="AI42" s="17"/>
      <c r="AJ42" s="18"/>
      <c r="AK42" s="15"/>
      <c r="AL42" s="15"/>
      <c r="AM42" s="15"/>
      <c r="AN42" s="15"/>
      <c r="AO42" s="17"/>
      <c r="AP42" s="18"/>
      <c r="AQ42" s="15"/>
      <c r="AR42" s="15"/>
      <c r="AS42" s="15"/>
      <c r="AT42" s="15"/>
      <c r="AU42" s="17"/>
      <c r="AV42" s="18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7"/>
      <c r="BH42" s="18"/>
      <c r="BI42" s="15"/>
      <c r="BJ42" s="15"/>
      <c r="BK42" s="15"/>
      <c r="BL42" s="15"/>
      <c r="BM42" s="17"/>
    </row>
    <row r="43" spans="1:65" ht="25.2" thickBot="1" x14ac:dyDescent="0.65">
      <c r="A43" s="97"/>
      <c r="B43" s="52"/>
      <c r="C43" s="107"/>
      <c r="D43" s="10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5"/>
      <c r="S43" s="14"/>
      <c r="T43" s="14"/>
      <c r="U43" s="14"/>
      <c r="V43" s="14"/>
      <c r="W43" s="14"/>
      <c r="X43" s="14"/>
      <c r="Y43" s="15"/>
      <c r="Z43" s="14"/>
      <c r="AA43" s="14"/>
      <c r="AB43" s="14"/>
      <c r="AC43" s="14"/>
      <c r="AD43" s="14"/>
      <c r="AE43" s="14"/>
      <c r="AF43" s="17"/>
      <c r="AG43" s="14"/>
      <c r="AH43" s="14"/>
      <c r="AI43" s="14"/>
      <c r="AJ43" s="14"/>
      <c r="AK43" s="14"/>
      <c r="AL43" s="14"/>
      <c r="AM43" s="15"/>
      <c r="AN43" s="14"/>
      <c r="AO43" s="14"/>
      <c r="AP43" s="14"/>
      <c r="AQ43" s="14"/>
      <c r="AR43" s="14"/>
      <c r="AS43" s="14"/>
      <c r="AT43" s="15"/>
      <c r="AU43" s="14"/>
      <c r="AV43" s="14"/>
      <c r="AW43" s="14"/>
      <c r="AX43" s="14"/>
      <c r="AY43" s="15"/>
      <c r="AZ43" s="14"/>
      <c r="BA43" s="14"/>
      <c r="BB43" s="14"/>
      <c r="BC43" s="14"/>
      <c r="BD43" s="14"/>
      <c r="BE43" s="14"/>
      <c r="BF43" s="15"/>
      <c r="BG43" s="14"/>
      <c r="BH43" s="14"/>
      <c r="BI43" s="14"/>
      <c r="BJ43" s="14"/>
      <c r="BK43" s="14"/>
      <c r="BL43" s="14"/>
      <c r="BM43" s="17"/>
    </row>
    <row r="44" spans="1:65" ht="25.2" thickBot="1" x14ac:dyDescent="0.65">
      <c r="A44" s="97"/>
      <c r="B44" s="52"/>
      <c r="C44" s="107"/>
      <c r="D44" s="103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</row>
    <row r="45" spans="1:65" ht="25.2" thickBot="1" x14ac:dyDescent="0.65">
      <c r="A45" s="97"/>
      <c r="B45" s="52"/>
      <c r="C45" s="108"/>
      <c r="D45" s="103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</row>
  </sheetData>
  <mergeCells count="14">
    <mergeCell ref="L3:Q3"/>
    <mergeCell ref="Z2:AT2"/>
    <mergeCell ref="AU2:BM2"/>
    <mergeCell ref="Z3:AE3"/>
    <mergeCell ref="A3:D3"/>
    <mergeCell ref="E2:Y2"/>
    <mergeCell ref="A2:D2"/>
    <mergeCell ref="E3:J3"/>
    <mergeCell ref="S3:X3"/>
    <mergeCell ref="AG3:AL3"/>
    <mergeCell ref="AN3:AS3"/>
    <mergeCell ref="AU3:AX3"/>
    <mergeCell ref="AZ3:BE3"/>
    <mergeCell ref="BG3:BL3"/>
  </mergeCells>
  <phoneticPr fontId="38" type="noConversion"/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workbookViewId="0">
      <selection activeCell="F5" sqref="F5"/>
    </sheetView>
  </sheetViews>
  <sheetFormatPr defaultColWidth="9.109375" defaultRowHeight="23.4" x14ac:dyDescent="0.6"/>
  <cols>
    <col min="1" max="1" width="5.109375" style="1" customWidth="1"/>
    <col min="2" max="2" width="7.44140625" style="1" customWidth="1"/>
    <col min="3" max="3" width="12.109375" style="1" customWidth="1"/>
    <col min="4" max="4" width="21" style="1" customWidth="1"/>
    <col min="5" max="5" width="8.44140625" style="1" customWidth="1"/>
    <col min="6" max="6" width="5.44140625" style="3" customWidth="1"/>
    <col min="7" max="8" width="5.6640625" style="3" customWidth="1"/>
    <col min="9" max="9" width="7.88671875" style="3" customWidth="1"/>
    <col min="10" max="10" width="5.6640625" style="3" customWidth="1"/>
    <col min="11" max="11" width="5.5546875" style="3" customWidth="1"/>
    <col min="12" max="12" width="5.44140625" style="3" customWidth="1"/>
    <col min="13" max="13" width="8" style="3" customWidth="1"/>
    <col min="14" max="14" width="5.6640625" style="3" customWidth="1"/>
    <col min="15" max="15" width="5.5546875" style="3" customWidth="1"/>
    <col min="16" max="16" width="8" style="3" customWidth="1"/>
    <col min="17" max="16384" width="9.109375" style="1"/>
  </cols>
  <sheetData>
    <row r="1" spans="1:17" ht="23.25" customHeight="1" thickBot="1" x14ac:dyDescent="0.65"/>
    <row r="2" spans="1:17" ht="23.25" customHeight="1" thickBot="1" x14ac:dyDescent="0.65">
      <c r="A2" s="174" t="s">
        <v>73</v>
      </c>
      <c r="B2" s="175"/>
      <c r="C2" s="175"/>
      <c r="D2" s="175"/>
      <c r="E2" s="176"/>
      <c r="F2" s="181" t="s">
        <v>1</v>
      </c>
      <c r="G2" s="169"/>
      <c r="H2" s="170"/>
      <c r="I2" s="179"/>
      <c r="J2" s="168" t="s">
        <v>2</v>
      </c>
      <c r="K2" s="169"/>
      <c r="L2" s="170"/>
      <c r="M2" s="179"/>
      <c r="N2" s="168" t="s">
        <v>3</v>
      </c>
      <c r="O2" s="169"/>
      <c r="P2" s="170"/>
      <c r="Q2" s="177"/>
    </row>
    <row r="3" spans="1:17" ht="24" thickBot="1" x14ac:dyDescent="0.65">
      <c r="A3" s="174" t="str">
        <f>input1!$A$3</f>
        <v>ชั้น ม.1/3 นางสาวอมรรัตน์  มากเหลี่ยม, นางจิรภา ศรีโสภา</v>
      </c>
      <c r="B3" s="175"/>
      <c r="C3" s="175"/>
      <c r="D3" s="175"/>
      <c r="E3" s="176"/>
      <c r="F3" s="182"/>
      <c r="G3" s="172"/>
      <c r="H3" s="173"/>
      <c r="I3" s="180"/>
      <c r="J3" s="171"/>
      <c r="K3" s="172"/>
      <c r="L3" s="173"/>
      <c r="M3" s="180"/>
      <c r="N3" s="171"/>
      <c r="O3" s="172"/>
      <c r="P3" s="173"/>
      <c r="Q3" s="178"/>
    </row>
    <row r="4" spans="1:17" ht="24" thickBot="1" x14ac:dyDescent="0.65">
      <c r="A4" s="9" t="s">
        <v>25</v>
      </c>
      <c r="B4" s="12" t="s">
        <v>74</v>
      </c>
      <c r="C4" s="12" t="s">
        <v>72</v>
      </c>
      <c r="D4" s="11" t="s">
        <v>26</v>
      </c>
      <c r="E4" s="10" t="s">
        <v>27</v>
      </c>
      <c r="F4" s="94">
        <v>1.1000000000000001</v>
      </c>
      <c r="G4" s="94">
        <v>1.2</v>
      </c>
      <c r="H4" s="94">
        <v>1.3</v>
      </c>
      <c r="I4" s="95"/>
      <c r="J4" s="94">
        <v>2.1</v>
      </c>
      <c r="K4" s="94">
        <v>2.2000000000000002</v>
      </c>
      <c r="L4" s="94">
        <v>2.2999999999999998</v>
      </c>
      <c r="M4" s="95"/>
      <c r="N4" s="94">
        <v>3.1</v>
      </c>
      <c r="O4" s="94">
        <v>3.2</v>
      </c>
      <c r="P4" s="94">
        <v>3.3</v>
      </c>
      <c r="Q4" s="6"/>
    </row>
    <row r="5" spans="1:17" ht="24" thickBot="1" x14ac:dyDescent="0.65">
      <c r="A5" s="19" t="s">
        <v>75</v>
      </c>
      <c r="B5" s="27" t="s">
        <v>120</v>
      </c>
      <c r="C5" s="26">
        <f>input1!B5</f>
        <v>23502</v>
      </c>
      <c r="D5" s="106" t="str">
        <f>input1!C5</f>
        <v>นายภคพล  อารีอุทัยงาม</v>
      </c>
      <c r="E5" s="26">
        <f>input1!D5</f>
        <v>1</v>
      </c>
      <c r="F5" s="96">
        <f>input1!K5</f>
        <v>22</v>
      </c>
      <c r="G5" s="96">
        <f>input1!R5</f>
        <v>17</v>
      </c>
      <c r="H5" s="96">
        <f>input1!Y5</f>
        <v>24</v>
      </c>
      <c r="I5" s="95"/>
      <c r="J5" s="96">
        <f>input1!AF5</f>
        <v>20</v>
      </c>
      <c r="K5" s="96">
        <f>input1!AM5</f>
        <v>18</v>
      </c>
      <c r="L5" s="96">
        <f>input1!AT5</f>
        <v>19</v>
      </c>
      <c r="M5" s="95"/>
      <c r="N5" s="96">
        <f>input1!AY5</f>
        <v>13</v>
      </c>
      <c r="O5" s="96">
        <f>input1!BF5</f>
        <v>18</v>
      </c>
      <c r="P5" s="96">
        <f>input1!BM5</f>
        <v>15</v>
      </c>
      <c r="Q5" s="6"/>
    </row>
    <row r="6" spans="1:17" ht="24" thickBot="1" x14ac:dyDescent="0.65">
      <c r="A6" s="19" t="s">
        <v>28</v>
      </c>
      <c r="B6" s="27" t="s">
        <v>120</v>
      </c>
      <c r="C6" s="26">
        <f>input1!B6</f>
        <v>23503</v>
      </c>
      <c r="D6" s="106" t="str">
        <f>input1!C6</f>
        <v>นายวัชรพล  แสนวันนา</v>
      </c>
      <c r="E6" s="26">
        <f>input1!D6</f>
        <v>1</v>
      </c>
      <c r="F6" s="96">
        <f>input1!K6</f>
        <v>22</v>
      </c>
      <c r="G6" s="96">
        <f>input1!R6</f>
        <v>19</v>
      </c>
      <c r="H6" s="96">
        <f>input1!Y6</f>
        <v>21</v>
      </c>
      <c r="I6" s="95"/>
      <c r="J6" s="96">
        <f>input1!AF6</f>
        <v>22</v>
      </c>
      <c r="K6" s="96">
        <f>input1!AM6</f>
        <v>23</v>
      </c>
      <c r="L6" s="96">
        <f>input1!AT6</f>
        <v>24</v>
      </c>
      <c r="M6" s="95"/>
      <c r="N6" s="96">
        <f>input1!AY6</f>
        <v>16</v>
      </c>
      <c r="O6" s="96">
        <f>input1!BF6</f>
        <v>24</v>
      </c>
      <c r="P6" s="96">
        <f>input1!BM6</f>
        <v>23</v>
      </c>
      <c r="Q6" s="6"/>
    </row>
    <row r="7" spans="1:17" ht="24" thickBot="1" x14ac:dyDescent="0.65">
      <c r="A7" s="19" t="s">
        <v>29</v>
      </c>
      <c r="B7" s="27" t="s">
        <v>120</v>
      </c>
      <c r="C7" s="26">
        <f>input1!B7</f>
        <v>23703</v>
      </c>
      <c r="D7" s="106" t="str">
        <f>input1!C7</f>
        <v>นายอุดมชัย  เสนวิรัช</v>
      </c>
      <c r="E7" s="26">
        <f>input1!D7</f>
        <v>1</v>
      </c>
      <c r="F7" s="96">
        <f>input1!K7</f>
        <v>16</v>
      </c>
      <c r="G7" s="96">
        <f>input1!R7</f>
        <v>18</v>
      </c>
      <c r="H7" s="96">
        <f>input1!Y7</f>
        <v>17</v>
      </c>
      <c r="I7" s="95"/>
      <c r="J7" s="96">
        <f>input1!AF7</f>
        <v>20</v>
      </c>
      <c r="K7" s="96">
        <f>input1!AM7</f>
        <v>13</v>
      </c>
      <c r="L7" s="96">
        <f>input1!AT7</f>
        <v>16</v>
      </c>
      <c r="M7" s="95"/>
      <c r="N7" s="96">
        <f>input1!AY7</f>
        <v>13</v>
      </c>
      <c r="O7" s="96">
        <f>input1!BF7</f>
        <v>18</v>
      </c>
      <c r="P7" s="96">
        <f>input1!BM7</f>
        <v>14</v>
      </c>
      <c r="Q7" s="6"/>
    </row>
    <row r="8" spans="1:17" ht="24" thickBot="1" x14ac:dyDescent="0.65">
      <c r="A8" s="19" t="s">
        <v>30</v>
      </c>
      <c r="B8" s="27" t="s">
        <v>120</v>
      </c>
      <c r="C8" s="26">
        <f>input1!B8</f>
        <v>23721</v>
      </c>
      <c r="D8" s="106" t="str">
        <f>input1!C8</f>
        <v>นายสรยุทธ  สุขเกิด</v>
      </c>
      <c r="E8" s="26">
        <f>input1!D8</f>
        <v>1</v>
      </c>
      <c r="F8" s="96">
        <f>input1!K8</f>
        <v>15</v>
      </c>
      <c r="G8" s="96">
        <f>input1!R8</f>
        <v>19</v>
      </c>
      <c r="H8" s="96">
        <f>input1!Y8</f>
        <v>16</v>
      </c>
      <c r="I8" s="95"/>
      <c r="J8" s="96">
        <f>input1!AF8</f>
        <v>17</v>
      </c>
      <c r="K8" s="96">
        <f>input1!AM8</f>
        <v>16</v>
      </c>
      <c r="L8" s="96">
        <f>input1!AT8</f>
        <v>49</v>
      </c>
      <c r="M8" s="95"/>
      <c r="N8" s="96">
        <f>input1!AY8</f>
        <v>10</v>
      </c>
      <c r="O8" s="96">
        <f>input1!BF8</f>
        <v>23</v>
      </c>
      <c r="P8" s="96">
        <f>input1!BM8</f>
        <v>18</v>
      </c>
      <c r="Q8" s="6"/>
    </row>
    <row r="9" spans="1:17" ht="24" thickBot="1" x14ac:dyDescent="0.65">
      <c r="A9" s="20" t="s">
        <v>31</v>
      </c>
      <c r="B9" s="27" t="s">
        <v>120</v>
      </c>
      <c r="C9" s="26">
        <f>input1!B9</f>
        <v>25025</v>
      </c>
      <c r="D9" s="106" t="str">
        <f>input1!C9</f>
        <v>นายธนธร  ผลสว่าง</v>
      </c>
      <c r="E9" s="26">
        <f>input1!D9</f>
        <v>1</v>
      </c>
      <c r="F9" s="96">
        <f>input1!K9</f>
        <v>18</v>
      </c>
      <c r="G9" s="96">
        <f>input1!R9</f>
        <v>18</v>
      </c>
      <c r="H9" s="96">
        <f>input1!Y9</f>
        <v>16</v>
      </c>
      <c r="I9" s="95"/>
      <c r="J9" s="96">
        <f>input1!AF9</f>
        <v>17</v>
      </c>
      <c r="K9" s="96">
        <f>input1!AM9</f>
        <v>13</v>
      </c>
      <c r="L9" s="96">
        <f>input1!AT9</f>
        <v>14</v>
      </c>
      <c r="M9" s="95"/>
      <c r="N9" s="96">
        <f>input1!AY9</f>
        <v>11</v>
      </c>
      <c r="O9" s="96">
        <f>input1!BF9</f>
        <v>11</v>
      </c>
      <c r="P9" s="96">
        <f>input1!BM9</f>
        <v>17</v>
      </c>
      <c r="Q9" s="6"/>
    </row>
    <row r="10" spans="1:17" ht="24" thickBot="1" x14ac:dyDescent="0.65">
      <c r="A10" s="19" t="s">
        <v>32</v>
      </c>
      <c r="B10" s="27" t="s">
        <v>120</v>
      </c>
      <c r="C10" s="26">
        <f>input1!B10</f>
        <v>25026</v>
      </c>
      <c r="D10" s="106" t="str">
        <f>input1!C10</f>
        <v>นายธีรพล  หวันทา</v>
      </c>
      <c r="E10" s="26">
        <f>input1!D10</f>
        <v>1</v>
      </c>
      <c r="F10" s="96">
        <f>input1!K10</f>
        <v>20</v>
      </c>
      <c r="G10" s="96">
        <f>input1!R10</f>
        <v>20</v>
      </c>
      <c r="H10" s="96">
        <f>input1!Y10</f>
        <v>24</v>
      </c>
      <c r="I10" s="95"/>
      <c r="J10" s="96">
        <f>input1!AF10</f>
        <v>23</v>
      </c>
      <c r="K10" s="96">
        <f>input1!AM10</f>
        <v>21</v>
      </c>
      <c r="L10" s="96">
        <f>input1!AT10</f>
        <v>19</v>
      </c>
      <c r="M10" s="95"/>
      <c r="N10" s="96">
        <f>input1!AY10</f>
        <v>11</v>
      </c>
      <c r="O10" s="96">
        <f>input1!BF10</f>
        <v>23</v>
      </c>
      <c r="P10" s="96">
        <f>input1!BM10</f>
        <v>20</v>
      </c>
      <c r="Q10" s="6"/>
    </row>
    <row r="11" spans="1:17" ht="24" thickBot="1" x14ac:dyDescent="0.65">
      <c r="A11" s="19" t="s">
        <v>33</v>
      </c>
      <c r="B11" s="27" t="s">
        <v>120</v>
      </c>
      <c r="C11" s="26">
        <f>input1!B11</f>
        <v>25027</v>
      </c>
      <c r="D11" s="106" t="str">
        <f>input1!C11</f>
        <v>นายพิชาญุตม์  จันทะภา</v>
      </c>
      <c r="E11" s="26">
        <f>input1!D11</f>
        <v>1</v>
      </c>
      <c r="F11" s="96">
        <f>input1!K11</f>
        <v>15</v>
      </c>
      <c r="G11" s="96">
        <f>input1!R11</f>
        <v>19</v>
      </c>
      <c r="H11" s="96">
        <f>input1!Y11</f>
        <v>18</v>
      </c>
      <c r="I11" s="95"/>
      <c r="J11" s="96">
        <f>input1!AF11</f>
        <v>15</v>
      </c>
      <c r="K11" s="96">
        <f>input1!AM11</f>
        <v>15</v>
      </c>
      <c r="L11" s="96">
        <f>input1!AT11</f>
        <v>18</v>
      </c>
      <c r="M11" s="95"/>
      <c r="N11" s="96">
        <f>input1!AY11</f>
        <v>11</v>
      </c>
      <c r="O11" s="96">
        <f>input1!BF11</f>
        <v>24</v>
      </c>
      <c r="P11" s="96">
        <f>input1!BM11</f>
        <v>18</v>
      </c>
      <c r="Q11" s="6"/>
    </row>
    <row r="12" spans="1:17" ht="24" thickBot="1" x14ac:dyDescent="0.65">
      <c r="A12" s="19" t="s">
        <v>34</v>
      </c>
      <c r="B12" s="27" t="s">
        <v>120</v>
      </c>
      <c r="C12" s="26">
        <f>input1!B12</f>
        <v>25028</v>
      </c>
      <c r="D12" s="106" t="str">
        <f>input1!C12</f>
        <v>นายพีรพัฒน์ จุลรัมย์</v>
      </c>
      <c r="E12" s="26">
        <f>input1!D12</f>
        <v>1</v>
      </c>
      <c r="F12" s="96">
        <f>input1!K12</f>
        <v>19</v>
      </c>
      <c r="G12" s="96">
        <f>input1!R12</f>
        <v>14</v>
      </c>
      <c r="H12" s="96">
        <f>input1!Y12</f>
        <v>21</v>
      </c>
      <c r="I12" s="95"/>
      <c r="J12" s="96">
        <f>input1!AF12</f>
        <v>18</v>
      </c>
      <c r="K12" s="96">
        <f>input1!AM12</f>
        <v>13</v>
      </c>
      <c r="L12" s="96">
        <f>input1!AT12</f>
        <v>19</v>
      </c>
      <c r="M12" s="95"/>
      <c r="N12" s="96">
        <f>input1!AY12</f>
        <v>12</v>
      </c>
      <c r="O12" s="96">
        <f>input1!BF12</f>
        <v>19</v>
      </c>
      <c r="P12" s="96">
        <f>input1!BM12</f>
        <v>19</v>
      </c>
      <c r="Q12" s="6"/>
    </row>
    <row r="13" spans="1:17" ht="24" thickBot="1" x14ac:dyDescent="0.65">
      <c r="A13" s="19" t="s">
        <v>35</v>
      </c>
      <c r="B13" s="27" t="s">
        <v>120</v>
      </c>
      <c r="C13" s="26">
        <f>input1!B13</f>
        <v>25029</v>
      </c>
      <c r="D13" s="106" t="str">
        <f>input1!C13</f>
        <v>นายวัชรชัย  ทองสี</v>
      </c>
      <c r="E13" s="26">
        <f>input1!D13</f>
        <v>1</v>
      </c>
      <c r="F13" s="96">
        <f>input1!K13</f>
        <v>17</v>
      </c>
      <c r="G13" s="96">
        <f>input1!R13</f>
        <v>19</v>
      </c>
      <c r="H13" s="96">
        <f>input1!Y13</f>
        <v>22</v>
      </c>
      <c r="I13" s="95"/>
      <c r="J13" s="96">
        <f>input1!AF13</f>
        <v>18</v>
      </c>
      <c r="K13" s="96">
        <f>input1!AM13</f>
        <v>14</v>
      </c>
      <c r="L13" s="96">
        <f>input1!AT13</f>
        <v>19</v>
      </c>
      <c r="M13" s="95"/>
      <c r="N13" s="96">
        <f>input1!AY13</f>
        <v>10</v>
      </c>
      <c r="O13" s="96">
        <f>input1!BF13</f>
        <v>15</v>
      </c>
      <c r="P13" s="96">
        <f>input1!BM13</f>
        <v>11</v>
      </c>
      <c r="Q13" s="6"/>
    </row>
    <row r="14" spans="1:17" ht="24" thickBot="1" x14ac:dyDescent="0.65">
      <c r="A14" s="19" t="s">
        <v>36</v>
      </c>
      <c r="B14" s="27" t="s">
        <v>120</v>
      </c>
      <c r="C14" s="26">
        <f>input1!B14</f>
        <v>25030</v>
      </c>
      <c r="D14" s="106" t="str">
        <f>input1!C14</f>
        <v>นายวุฒิพงศ์  พิมพ์ทอง</v>
      </c>
      <c r="E14" s="26">
        <f>input1!D14</f>
        <v>1</v>
      </c>
      <c r="F14" s="96">
        <f>input1!K14</f>
        <v>15</v>
      </c>
      <c r="G14" s="96">
        <f>input1!R14</f>
        <v>17</v>
      </c>
      <c r="H14" s="96">
        <f>input1!Y14</f>
        <v>16</v>
      </c>
      <c r="I14" s="95"/>
      <c r="J14" s="96">
        <f>input1!AF14</f>
        <v>16</v>
      </c>
      <c r="K14" s="96">
        <f>input1!AM14</f>
        <v>14</v>
      </c>
      <c r="L14" s="96">
        <f>input1!AT14</f>
        <v>17</v>
      </c>
      <c r="M14" s="95"/>
      <c r="N14" s="96">
        <f>input1!AY14</f>
        <v>11</v>
      </c>
      <c r="O14" s="96">
        <f>input1!BF14</f>
        <v>19</v>
      </c>
      <c r="P14" s="96">
        <f>input1!BM14</f>
        <v>18</v>
      </c>
      <c r="Q14" s="6"/>
    </row>
    <row r="15" spans="1:17" ht="24" thickBot="1" x14ac:dyDescent="0.65">
      <c r="A15" s="19" t="s">
        <v>37</v>
      </c>
      <c r="B15" s="27" t="s">
        <v>120</v>
      </c>
      <c r="C15" s="26">
        <f>input1!B15</f>
        <v>25031</v>
      </c>
      <c r="D15" s="106" t="str">
        <f>input1!C15</f>
        <v>นายอรรถพงษ์  พัลวัน</v>
      </c>
      <c r="E15" s="26">
        <f>input1!D15</f>
        <v>1</v>
      </c>
      <c r="F15" s="96">
        <f>input1!K15</f>
        <v>11</v>
      </c>
      <c r="G15" s="96">
        <f>input1!R15</f>
        <v>13</v>
      </c>
      <c r="H15" s="96">
        <f>input1!Y15</f>
        <v>14</v>
      </c>
      <c r="I15" s="95"/>
      <c r="J15" s="96">
        <f>input1!AF15</f>
        <v>17</v>
      </c>
      <c r="K15" s="96">
        <f>input1!AM15</f>
        <v>14</v>
      </c>
      <c r="L15" s="96">
        <f>input1!AT15</f>
        <v>16</v>
      </c>
      <c r="M15" s="95"/>
      <c r="N15" s="96">
        <f>input1!AY15</f>
        <v>11</v>
      </c>
      <c r="O15" s="96">
        <f>input1!BF15</f>
        <v>21</v>
      </c>
      <c r="P15" s="96">
        <f>input1!BM15</f>
        <v>20</v>
      </c>
      <c r="Q15" s="6"/>
    </row>
    <row r="16" spans="1:17" ht="24" thickBot="1" x14ac:dyDescent="0.65">
      <c r="A16" s="19" t="s">
        <v>38</v>
      </c>
      <c r="B16" s="27" t="s">
        <v>120</v>
      </c>
      <c r="C16" s="26">
        <f>input1!B16</f>
        <v>25032</v>
      </c>
      <c r="D16" s="106" t="str">
        <f>input1!C16</f>
        <v>นายอรรถพล  พัลวัน</v>
      </c>
      <c r="E16" s="26">
        <f>input1!D16</f>
        <v>1</v>
      </c>
      <c r="F16" s="96">
        <f>input1!K16</f>
        <v>23</v>
      </c>
      <c r="G16" s="96">
        <f>input1!R16</f>
        <v>19</v>
      </c>
      <c r="H16" s="96">
        <f>input1!Y16</f>
        <v>23</v>
      </c>
      <c r="I16" s="95"/>
      <c r="J16" s="96">
        <f>input1!AF16</f>
        <v>23</v>
      </c>
      <c r="K16" s="96">
        <f>input1!AN16</f>
        <v>4</v>
      </c>
      <c r="L16" s="96">
        <f>input1!AT16</f>
        <v>13</v>
      </c>
      <c r="M16" s="95"/>
      <c r="N16" s="96">
        <f>input1!AY16</f>
        <v>11</v>
      </c>
      <c r="O16" s="96">
        <f>input1!BF16</f>
        <v>20</v>
      </c>
      <c r="P16" s="96">
        <f>input1!BM16</f>
        <v>20</v>
      </c>
      <c r="Q16" s="6"/>
    </row>
    <row r="17" spans="1:17" ht="24" thickBot="1" x14ac:dyDescent="0.65">
      <c r="A17" s="19" t="s">
        <v>39</v>
      </c>
      <c r="B17" s="27" t="s">
        <v>120</v>
      </c>
      <c r="C17" s="26">
        <f>input1!B17</f>
        <v>23510</v>
      </c>
      <c r="D17" s="106" t="str">
        <f>input1!C17</f>
        <v>นางสาวณัฐภาวี  นึกรวย</v>
      </c>
      <c r="E17" s="26">
        <f>input1!D17</f>
        <v>2</v>
      </c>
      <c r="F17" s="96">
        <f>input1!K17</f>
        <v>14</v>
      </c>
      <c r="G17" s="96">
        <f>input1!R17</f>
        <v>21</v>
      </c>
      <c r="H17" s="96">
        <f>input1!Y17</f>
        <v>18</v>
      </c>
      <c r="I17" s="95"/>
      <c r="J17" s="96">
        <f>input1!AF17</f>
        <v>16</v>
      </c>
      <c r="K17" s="96">
        <f>input1!AM17</f>
        <v>17</v>
      </c>
      <c r="L17" s="96">
        <f>input1!AT17</f>
        <v>15</v>
      </c>
      <c r="M17" s="95"/>
      <c r="N17" s="96">
        <f>input1!AY17</f>
        <v>10</v>
      </c>
      <c r="O17" s="96">
        <f>input1!BF17</f>
        <v>18</v>
      </c>
      <c r="P17" s="96">
        <f>input1!BM17</f>
        <v>19</v>
      </c>
      <c r="Q17" s="6"/>
    </row>
    <row r="18" spans="1:17" ht="24" thickBot="1" x14ac:dyDescent="0.65">
      <c r="A18" s="19" t="s">
        <v>40</v>
      </c>
      <c r="B18" s="27" t="s">
        <v>120</v>
      </c>
      <c r="C18" s="26">
        <f>input1!B18</f>
        <v>23513</v>
      </c>
      <c r="D18" s="106" t="str">
        <f>input1!C18</f>
        <v>นางสาวพิมพ์ชนก  ช่วยนางเดียว</v>
      </c>
      <c r="E18" s="26">
        <f>input1!D18</f>
        <v>2</v>
      </c>
      <c r="F18" s="96">
        <f>input1!K18</f>
        <v>18</v>
      </c>
      <c r="G18" s="96">
        <f>input1!R18</f>
        <v>16</v>
      </c>
      <c r="H18" s="96">
        <f>input1!Y18</f>
        <v>19</v>
      </c>
      <c r="I18" s="95"/>
      <c r="J18" s="96">
        <f>input1!AF18</f>
        <v>20</v>
      </c>
      <c r="K18" s="96">
        <f>input1!AM18</f>
        <v>12</v>
      </c>
      <c r="L18" s="96">
        <f>input1!AT18</f>
        <v>21</v>
      </c>
      <c r="M18" s="95"/>
      <c r="N18" s="96">
        <f>input1!AY18</f>
        <v>13</v>
      </c>
      <c r="O18" s="96">
        <f>input1!BF18</f>
        <v>21</v>
      </c>
      <c r="P18" s="96">
        <f>input1!BM18</f>
        <v>19</v>
      </c>
      <c r="Q18" s="6"/>
    </row>
    <row r="19" spans="1:17" ht="24" thickBot="1" x14ac:dyDescent="0.65">
      <c r="A19" s="19" t="s">
        <v>41</v>
      </c>
      <c r="B19" s="27" t="s">
        <v>120</v>
      </c>
      <c r="C19" s="26">
        <f>input1!B19</f>
        <v>23519</v>
      </c>
      <c r="D19" s="106" t="str">
        <f>input1!C19</f>
        <v>นางสาวสุจินตนา  ผาพิง</v>
      </c>
      <c r="E19" s="26">
        <f>input1!D19</f>
        <v>2</v>
      </c>
      <c r="F19" s="96">
        <f>input1!K19</f>
        <v>17</v>
      </c>
      <c r="G19" s="96">
        <f>input1!R19</f>
        <v>20</v>
      </c>
      <c r="H19" s="96">
        <f>input1!Y19</f>
        <v>20</v>
      </c>
      <c r="I19" s="95"/>
      <c r="J19" s="96">
        <f>input1!AF19</f>
        <v>21</v>
      </c>
      <c r="K19" s="96">
        <f>input1!AM19</f>
        <v>19</v>
      </c>
      <c r="L19" s="96">
        <f>input1!AT19</f>
        <v>18</v>
      </c>
      <c r="M19" s="95"/>
      <c r="N19" s="96">
        <f>input1!AY19</f>
        <v>11</v>
      </c>
      <c r="O19" s="96">
        <f>input1!BF19</f>
        <v>23</v>
      </c>
      <c r="P19" s="96">
        <f>input1!BM19</f>
        <v>22</v>
      </c>
      <c r="Q19" s="6"/>
    </row>
    <row r="20" spans="1:17" x14ac:dyDescent="0.6">
      <c r="A20" s="19" t="s">
        <v>42</v>
      </c>
      <c r="B20" s="27" t="s">
        <v>120</v>
      </c>
      <c r="C20" s="28">
        <f>input1!B20</f>
        <v>23541</v>
      </c>
      <c r="D20" s="125" t="str">
        <f>input1!C20</f>
        <v>นางสาวณิชกานต์  พูลหนองกุง</v>
      </c>
      <c r="E20" s="28">
        <f>input1!D20</f>
        <v>2</v>
      </c>
      <c r="F20" s="96">
        <f>input1!K20</f>
        <v>14</v>
      </c>
      <c r="G20" s="96">
        <f>input1!R20</f>
        <v>15</v>
      </c>
      <c r="H20" s="96">
        <f>input1!Y20</f>
        <v>14</v>
      </c>
      <c r="I20" s="95"/>
      <c r="J20" s="96">
        <f>input1!AF20</f>
        <v>15</v>
      </c>
      <c r="K20" s="96">
        <f>input1!AM20</f>
        <v>15</v>
      </c>
      <c r="L20" s="96">
        <f>input1!AT20</f>
        <v>15</v>
      </c>
      <c r="M20" s="95"/>
      <c r="N20" s="96">
        <f>input1!AY20</f>
        <v>10</v>
      </c>
      <c r="O20" s="96">
        <f>input1!BF20</f>
        <v>18</v>
      </c>
      <c r="P20" s="96">
        <f>input1!BM20</f>
        <v>10</v>
      </c>
      <c r="Q20" s="6"/>
    </row>
    <row r="21" spans="1:17" x14ac:dyDescent="0.6">
      <c r="A21" s="129" t="s">
        <v>43</v>
      </c>
      <c r="B21" s="130" t="s">
        <v>120</v>
      </c>
      <c r="C21" s="128">
        <f>input1!B21</f>
        <v>23560</v>
      </c>
      <c r="D21" s="131" t="str">
        <f>input1!C21</f>
        <v>นางสาวศิลป์ศุภา  ฉัตรพรมราช</v>
      </c>
      <c r="E21" s="128">
        <f>input1!D21</f>
        <v>2</v>
      </c>
      <c r="F21" s="96">
        <f>input1!K21</f>
        <v>18</v>
      </c>
      <c r="G21" s="96">
        <f>input1!R21</f>
        <v>20</v>
      </c>
      <c r="H21" s="96">
        <f>input1!Y21</f>
        <v>22</v>
      </c>
      <c r="I21" s="95"/>
      <c r="J21" s="96">
        <f>input1!AF21</f>
        <v>17</v>
      </c>
      <c r="K21" s="96">
        <f>input1!AM21</f>
        <v>15</v>
      </c>
      <c r="L21" s="96">
        <f>input1!AT21</f>
        <v>15</v>
      </c>
      <c r="M21" s="95"/>
      <c r="N21" s="96">
        <f>input1!AY21</f>
        <v>11</v>
      </c>
      <c r="O21" s="96">
        <f>input1!BF21</f>
        <v>18</v>
      </c>
      <c r="P21" s="96">
        <f>input1!BM21</f>
        <v>16</v>
      </c>
      <c r="Q21" s="6"/>
    </row>
    <row r="22" spans="1:17" ht="24" thickBot="1" x14ac:dyDescent="0.65">
      <c r="A22" s="19" t="s">
        <v>44</v>
      </c>
      <c r="B22" s="27" t="s">
        <v>120</v>
      </c>
      <c r="C22" s="40">
        <f>input1!B22</f>
        <v>23638</v>
      </c>
      <c r="D22" s="121" t="str">
        <f>input1!C22</f>
        <v>นางสาวปรียาภรณ์ สิงห์สนิท</v>
      </c>
      <c r="E22" s="40">
        <f>input1!D22</f>
        <v>2</v>
      </c>
      <c r="F22" s="122">
        <f>input1!K22</f>
        <v>19</v>
      </c>
      <c r="G22" s="122">
        <f>input1!R22</f>
        <v>21</v>
      </c>
      <c r="H22" s="122">
        <f>input1!Y22</f>
        <v>18</v>
      </c>
      <c r="I22" s="123"/>
      <c r="J22" s="122">
        <f>input1!AF22</f>
        <v>13</v>
      </c>
      <c r="K22" s="122">
        <f>input1!AM22</f>
        <v>20</v>
      </c>
      <c r="L22" s="122">
        <f>input1!AT22</f>
        <v>20</v>
      </c>
      <c r="M22" s="123"/>
      <c r="N22" s="122">
        <f>input1!AY22</f>
        <v>12</v>
      </c>
      <c r="O22" s="122">
        <f>input1!BF22</f>
        <v>16</v>
      </c>
      <c r="P22" s="122">
        <f>input1!BM22</f>
        <v>21</v>
      </c>
      <c r="Q22" s="124"/>
    </row>
    <row r="23" spans="1:17" ht="24" thickBot="1" x14ac:dyDescent="0.65">
      <c r="A23" s="19" t="s">
        <v>45</v>
      </c>
      <c r="B23" s="27" t="s">
        <v>120</v>
      </c>
      <c r="C23" s="26">
        <f>input1!B23</f>
        <v>23679</v>
      </c>
      <c r="D23" s="106" t="str">
        <f>input1!C23</f>
        <v xml:space="preserve">นางสาวอรอนงค์ สุริยะวงษ์ </v>
      </c>
      <c r="E23" s="26">
        <f>input1!D23</f>
        <v>2</v>
      </c>
      <c r="F23" s="96">
        <f>input1!K23</f>
        <v>18</v>
      </c>
      <c r="G23" s="96">
        <f>input1!R23</f>
        <v>20</v>
      </c>
      <c r="H23" s="96">
        <f>input1!Y23</f>
        <v>18</v>
      </c>
      <c r="I23" s="95"/>
      <c r="J23" s="96">
        <f>input1!AF23</f>
        <v>18</v>
      </c>
      <c r="K23" s="96">
        <f>input1!AM23</f>
        <v>13</v>
      </c>
      <c r="L23" s="96">
        <f>input1!AT23</f>
        <v>16</v>
      </c>
      <c r="M23" s="95"/>
      <c r="N23" s="96">
        <f>input1!AY23</f>
        <v>9</v>
      </c>
      <c r="O23" s="96">
        <f>input1!BF23</f>
        <v>16</v>
      </c>
      <c r="P23" s="96">
        <f>input1!BM23</f>
        <v>18</v>
      </c>
      <c r="Q23" s="6"/>
    </row>
    <row r="24" spans="1:17" ht="24" thickBot="1" x14ac:dyDescent="0.65">
      <c r="A24" s="19" t="s">
        <v>46</v>
      </c>
      <c r="B24" s="27" t="s">
        <v>120</v>
      </c>
      <c r="C24" s="26">
        <f>input1!B24</f>
        <v>23710</v>
      </c>
      <c r="D24" s="106" t="str">
        <f>input1!C24</f>
        <v>นางสาวดวงกมล  อารีย์เจริญ</v>
      </c>
      <c r="E24" s="26">
        <f>input1!D24</f>
        <v>2</v>
      </c>
      <c r="F24" s="96">
        <f>input1!K24</f>
        <v>16</v>
      </c>
      <c r="G24" s="96">
        <f>input1!R24</f>
        <v>18</v>
      </c>
      <c r="H24" s="96">
        <f>input1!Y24</f>
        <v>16</v>
      </c>
      <c r="I24" s="95"/>
      <c r="J24" s="96">
        <f>input1!AF24</f>
        <v>14</v>
      </c>
      <c r="K24" s="96">
        <f>input1!AM24</f>
        <v>14</v>
      </c>
      <c r="L24" s="96">
        <f>input1!AT24</f>
        <v>15</v>
      </c>
      <c r="M24" s="95"/>
      <c r="N24" s="96">
        <f>input1!AY24</f>
        <v>10</v>
      </c>
      <c r="O24" s="96">
        <f>input1!BF24</f>
        <v>15</v>
      </c>
      <c r="P24" s="96">
        <f>input1!BM24</f>
        <v>16</v>
      </c>
      <c r="Q24" s="6"/>
    </row>
    <row r="25" spans="1:17" ht="24" thickBot="1" x14ac:dyDescent="0.65">
      <c r="A25" s="19" t="s">
        <v>47</v>
      </c>
      <c r="B25" s="27" t="s">
        <v>120</v>
      </c>
      <c r="C25" s="26">
        <f>input1!B25</f>
        <v>23713</v>
      </c>
      <c r="D25" s="106" t="str">
        <f>input1!C25</f>
        <v>นางสาวปพัสวี แสงจันทร์</v>
      </c>
      <c r="E25" s="26">
        <f>input1!D25</f>
        <v>2</v>
      </c>
      <c r="F25" s="96">
        <f>input1!K25</f>
        <v>16</v>
      </c>
      <c r="G25" s="96">
        <f>input1!R25</f>
        <v>19</v>
      </c>
      <c r="H25" s="96">
        <f>input1!Y25</f>
        <v>15</v>
      </c>
      <c r="I25" s="95"/>
      <c r="J25" s="96">
        <f>input1!AF25</f>
        <v>15</v>
      </c>
      <c r="K25" s="96">
        <f>input1!AM25</f>
        <v>16</v>
      </c>
      <c r="L25" s="96">
        <f>input1!AT25</f>
        <v>15</v>
      </c>
      <c r="M25" s="95"/>
      <c r="N25" s="96">
        <f>input1!AY25</f>
        <v>10</v>
      </c>
      <c r="O25" s="96">
        <f>input1!BF25</f>
        <v>12</v>
      </c>
      <c r="P25" s="96">
        <f>input1!BM25</f>
        <v>16</v>
      </c>
      <c r="Q25" s="6"/>
    </row>
    <row r="26" spans="1:17" ht="24" thickBot="1" x14ac:dyDescent="0.65">
      <c r="A26" s="19" t="s">
        <v>48</v>
      </c>
      <c r="B26" s="27" t="s">
        <v>120</v>
      </c>
      <c r="C26" s="26">
        <f>input1!B26</f>
        <v>23716</v>
      </c>
      <c r="D26" s="106" t="str">
        <f>input1!C26</f>
        <v>นางสาววนิดา เปี่ยมเจริญ</v>
      </c>
      <c r="E26" s="26">
        <f>input1!D26</f>
        <v>2</v>
      </c>
      <c r="F26" s="96">
        <f>input1!K26</f>
        <v>17</v>
      </c>
      <c r="G26" s="96">
        <f>input1!R26</f>
        <v>20</v>
      </c>
      <c r="H26" s="96">
        <f>input1!Y26</f>
        <v>19</v>
      </c>
      <c r="I26" s="95"/>
      <c r="J26" s="96">
        <f>input1!AF26</f>
        <v>12</v>
      </c>
      <c r="K26" s="96">
        <f>input1!AM26</f>
        <v>10</v>
      </c>
      <c r="L26" s="96">
        <f>input1!AT26</f>
        <v>19</v>
      </c>
      <c r="M26" s="95"/>
      <c r="N26" s="96">
        <f>input1!AY26</f>
        <v>7</v>
      </c>
      <c r="O26" s="96">
        <f>input1!BF26</f>
        <v>11</v>
      </c>
      <c r="P26" s="96">
        <f>input1!BM26</f>
        <v>9</v>
      </c>
      <c r="Q26" s="6"/>
    </row>
    <row r="27" spans="1:17" ht="24" thickBot="1" x14ac:dyDescent="0.65">
      <c r="A27" s="19" t="s">
        <v>49</v>
      </c>
      <c r="B27" s="27" t="s">
        <v>120</v>
      </c>
      <c r="C27" s="26">
        <f>input1!B27</f>
        <v>25033</v>
      </c>
      <c r="D27" s="106" t="str">
        <f>input1!C27</f>
        <v>นางสาว นันทิชา พรมน่วม</v>
      </c>
      <c r="E27" s="26">
        <f>input1!D27</f>
        <v>2</v>
      </c>
      <c r="F27" s="96">
        <f>input1!K27</f>
        <v>15</v>
      </c>
      <c r="G27" s="96">
        <f>input1!R27</f>
        <v>12</v>
      </c>
      <c r="H27" s="96">
        <f>input1!Y27</f>
        <v>17</v>
      </c>
      <c r="I27" s="95"/>
      <c r="J27" s="96">
        <f>input1!AF27</f>
        <v>16</v>
      </c>
      <c r="K27" s="96">
        <f>input1!AM27</f>
        <v>17</v>
      </c>
      <c r="L27" s="96">
        <f>input1!AT27</f>
        <v>21</v>
      </c>
      <c r="M27" s="95"/>
      <c r="N27" s="96">
        <f>input1!AY27</f>
        <v>11</v>
      </c>
      <c r="O27" s="96">
        <f>input1!BF27</f>
        <v>18</v>
      </c>
      <c r="P27" s="96">
        <f>input1!BM27</f>
        <v>16</v>
      </c>
      <c r="Q27" s="6"/>
    </row>
    <row r="28" spans="1:17" ht="24" thickBot="1" x14ac:dyDescent="0.65">
      <c r="A28" s="19" t="s">
        <v>50</v>
      </c>
      <c r="B28" s="27" t="s">
        <v>120</v>
      </c>
      <c r="C28" s="26">
        <f>input1!B28</f>
        <v>25034</v>
      </c>
      <c r="D28" s="106" t="str">
        <f>input1!C28</f>
        <v>นางสาวกัญญาภัค  แสงมล</v>
      </c>
      <c r="E28" s="26">
        <f>input1!D28</f>
        <v>2</v>
      </c>
      <c r="F28" s="96">
        <f>input1!K28</f>
        <v>22</v>
      </c>
      <c r="G28" s="96">
        <f>input1!R28</f>
        <v>22</v>
      </c>
      <c r="H28" s="96">
        <f>input1!Y28</f>
        <v>23</v>
      </c>
      <c r="I28" s="95"/>
      <c r="J28" s="96">
        <f>input1!AF28</f>
        <v>24</v>
      </c>
      <c r="K28" s="96">
        <f>input1!AM28</f>
        <v>19</v>
      </c>
      <c r="L28" s="96">
        <f>input1!AT28</f>
        <v>18</v>
      </c>
      <c r="M28" s="95"/>
      <c r="N28" s="96">
        <f>input1!AY28</f>
        <v>15</v>
      </c>
      <c r="O28" s="96">
        <f>input1!BF28</f>
        <v>22</v>
      </c>
      <c r="P28" s="96">
        <f>input1!BM28</f>
        <v>18</v>
      </c>
      <c r="Q28" s="6"/>
    </row>
    <row r="29" spans="1:17" ht="24" thickBot="1" x14ac:dyDescent="0.65">
      <c r="A29" s="19" t="s">
        <v>51</v>
      </c>
      <c r="B29" s="27" t="s">
        <v>120</v>
      </c>
      <c r="C29" s="26">
        <f>input1!B29</f>
        <v>25035</v>
      </c>
      <c r="D29" s="106" t="str">
        <f>input1!C29</f>
        <v>นางสาวกุลนิภา  ช่างฉาย</v>
      </c>
      <c r="E29" s="26">
        <f>input1!D29</f>
        <v>2</v>
      </c>
      <c r="F29" s="96">
        <f>input1!K29</f>
        <v>16</v>
      </c>
      <c r="G29" s="96">
        <f>input1!R29</f>
        <v>18</v>
      </c>
      <c r="H29" s="96">
        <f>input1!Y29</f>
        <v>19</v>
      </c>
      <c r="I29" s="95"/>
      <c r="J29" s="96">
        <f>input1!AE29</f>
        <v>3</v>
      </c>
      <c r="K29" s="96">
        <f>input1!AM29</f>
        <v>16</v>
      </c>
      <c r="L29" s="96">
        <f>input1!AT29</f>
        <v>19</v>
      </c>
      <c r="M29" s="95"/>
      <c r="N29" s="96">
        <f>input1!AY29</f>
        <v>14</v>
      </c>
      <c r="O29" s="96">
        <f>input1!BF29</f>
        <v>14</v>
      </c>
      <c r="P29" s="96">
        <f>input1!BM29</f>
        <v>15</v>
      </c>
      <c r="Q29" s="6"/>
    </row>
    <row r="30" spans="1:17" ht="24" thickBot="1" x14ac:dyDescent="0.65">
      <c r="A30" s="19" t="s">
        <v>52</v>
      </c>
      <c r="B30" s="27" t="s">
        <v>120</v>
      </c>
      <c r="C30" s="26">
        <f>input1!B30</f>
        <v>25036</v>
      </c>
      <c r="D30" s="106" t="str">
        <f>input1!C30</f>
        <v>นางสาวณัฐณิกา ภณโสภา</v>
      </c>
      <c r="E30" s="26">
        <f>input1!D30</f>
        <v>2</v>
      </c>
      <c r="F30" s="96">
        <f>input1!K30</f>
        <v>14</v>
      </c>
      <c r="G30" s="96">
        <f>input1!R30</f>
        <v>21</v>
      </c>
      <c r="H30" s="96">
        <f>input1!Y30</f>
        <v>20</v>
      </c>
      <c r="I30" s="95"/>
      <c r="J30" s="96">
        <f>input1!AF30</f>
        <v>19</v>
      </c>
      <c r="K30" s="96">
        <f>input1!AM30</f>
        <v>10</v>
      </c>
      <c r="L30" s="96">
        <f>input1!AT30</f>
        <v>17</v>
      </c>
      <c r="M30" s="95"/>
      <c r="N30" s="96">
        <f>input1!AY30</f>
        <v>14</v>
      </c>
      <c r="O30" s="96">
        <f>input1!BF30</f>
        <v>17</v>
      </c>
      <c r="P30" s="96">
        <f>input1!BM30</f>
        <v>13</v>
      </c>
      <c r="Q30" s="6"/>
    </row>
    <row r="31" spans="1:17" ht="24" thickBot="1" x14ac:dyDescent="0.65">
      <c r="A31" s="19" t="s">
        <v>53</v>
      </c>
      <c r="B31" s="27" t="s">
        <v>120</v>
      </c>
      <c r="C31" s="26">
        <f>input1!B31</f>
        <v>25037</v>
      </c>
      <c r="D31" s="106" t="str">
        <f>input1!C31</f>
        <v>นางสาวนฤมล  ต้นโพธิ์</v>
      </c>
      <c r="E31" s="26">
        <f>input1!D31</f>
        <v>2</v>
      </c>
      <c r="F31" s="96">
        <f>input1!K31</f>
        <v>20</v>
      </c>
      <c r="G31" s="96">
        <f>input1!R31</f>
        <v>18</v>
      </c>
      <c r="H31" s="96">
        <f>input1!Y31</f>
        <v>21</v>
      </c>
      <c r="I31" s="95"/>
      <c r="J31" s="96">
        <f>input1!AF31</f>
        <v>16</v>
      </c>
      <c r="K31" s="96">
        <f>input1!AM31</f>
        <v>14</v>
      </c>
      <c r="L31" s="96">
        <f>input1!AT31</f>
        <v>13</v>
      </c>
      <c r="M31" s="95"/>
      <c r="N31" s="96">
        <f>input1!AY31</f>
        <v>11</v>
      </c>
      <c r="O31" s="96">
        <f>input1!BF31</f>
        <v>22</v>
      </c>
      <c r="P31" s="96">
        <f>input1!BM31</f>
        <v>17</v>
      </c>
      <c r="Q31" s="6"/>
    </row>
    <row r="32" spans="1:17" ht="24" thickBot="1" x14ac:dyDescent="0.65">
      <c r="A32" s="19" t="s">
        <v>54</v>
      </c>
      <c r="B32" s="27" t="s">
        <v>120</v>
      </c>
      <c r="C32" s="26">
        <f>input1!B32</f>
        <v>25038</v>
      </c>
      <c r="D32" s="106" t="str">
        <f>input1!C32</f>
        <v>นางสาวนันทิยา  ขุนมัง</v>
      </c>
      <c r="E32" s="26">
        <f>input1!D32</f>
        <v>2</v>
      </c>
      <c r="F32" s="96">
        <f>input1!K32</f>
        <v>14</v>
      </c>
      <c r="G32" s="96">
        <f>input1!R32</f>
        <v>17</v>
      </c>
      <c r="H32" s="96">
        <f>input1!Y32</f>
        <v>15</v>
      </c>
      <c r="I32" s="95"/>
      <c r="J32" s="96">
        <f>input1!AF32</f>
        <v>18</v>
      </c>
      <c r="K32" s="96">
        <f>input1!AM32</f>
        <v>17</v>
      </c>
      <c r="L32" s="96">
        <f>input1!AT32</f>
        <v>13</v>
      </c>
      <c r="M32" s="95"/>
      <c r="N32" s="96">
        <f>input1!AY32</f>
        <v>11</v>
      </c>
      <c r="O32" s="96">
        <f>input1!BF32</f>
        <v>20</v>
      </c>
      <c r="P32" s="96">
        <f>input1!BM32</f>
        <v>18</v>
      </c>
      <c r="Q32" s="6"/>
    </row>
    <row r="33" spans="1:17" ht="24" thickBot="1" x14ac:dyDescent="0.65">
      <c r="A33" s="19" t="s">
        <v>55</v>
      </c>
      <c r="B33" s="27" t="s">
        <v>120</v>
      </c>
      <c r="C33" s="26">
        <f>input1!B33</f>
        <v>25039</v>
      </c>
      <c r="D33" s="106" t="str">
        <f>input1!C33</f>
        <v>นางสาวไพลิน  พุกเขียว</v>
      </c>
      <c r="E33" s="26">
        <f>input1!D33</f>
        <v>2</v>
      </c>
      <c r="F33" s="96">
        <f>input1!K33</f>
        <v>19</v>
      </c>
      <c r="G33" s="96">
        <f>input1!R33</f>
        <v>18</v>
      </c>
      <c r="H33" s="96">
        <f>input1!Y33</f>
        <v>18</v>
      </c>
      <c r="I33" s="95"/>
      <c r="J33" s="96">
        <f>input1!AF33</f>
        <v>19</v>
      </c>
      <c r="K33" s="96">
        <f>input1!AM33</f>
        <v>18</v>
      </c>
      <c r="L33" s="96">
        <f>input1!AT33</f>
        <v>17</v>
      </c>
      <c r="M33" s="95"/>
      <c r="N33" s="96">
        <f>input1!AY33</f>
        <v>10</v>
      </c>
      <c r="O33" s="96">
        <f>input1!BF33</f>
        <v>17</v>
      </c>
      <c r="P33" s="96">
        <f>input1!BM33</f>
        <v>14</v>
      </c>
      <c r="Q33" s="6"/>
    </row>
    <row r="34" spans="1:17" ht="24" thickBot="1" x14ac:dyDescent="0.65">
      <c r="A34" s="19" t="s">
        <v>56</v>
      </c>
      <c r="B34" s="27" t="s">
        <v>120</v>
      </c>
      <c r="C34" s="26">
        <f>input1!B34</f>
        <v>25040</v>
      </c>
      <c r="D34" s="106" t="str">
        <f>input1!C34</f>
        <v>นางสาววรรณภา  แสงคุรัง</v>
      </c>
      <c r="E34" s="26">
        <f>input1!D34</f>
        <v>2</v>
      </c>
      <c r="F34" s="96">
        <f>input1!K34</f>
        <v>12</v>
      </c>
      <c r="G34" s="96">
        <f>input1!R34</f>
        <v>19</v>
      </c>
      <c r="H34" s="96">
        <f>input1!Y34</f>
        <v>17</v>
      </c>
      <c r="I34" s="95"/>
      <c r="J34" s="96">
        <f>input1!AF34</f>
        <v>18</v>
      </c>
      <c r="K34" s="96">
        <f>input1!AM34</f>
        <v>13</v>
      </c>
      <c r="L34" s="96">
        <f>input1!AT34</f>
        <v>18</v>
      </c>
      <c r="M34" s="95"/>
      <c r="N34" s="96">
        <f>input1!AY34</f>
        <v>11</v>
      </c>
      <c r="O34" s="96">
        <f>input1!BF34</f>
        <v>16</v>
      </c>
      <c r="P34" s="96">
        <f>input1!BM34</f>
        <v>12</v>
      </c>
      <c r="Q34" s="6"/>
    </row>
    <row r="35" spans="1:17" ht="24" thickBot="1" x14ac:dyDescent="0.65">
      <c r="A35" s="19" t="s">
        <v>57</v>
      </c>
      <c r="B35" s="27" t="s">
        <v>120</v>
      </c>
      <c r="C35" s="26">
        <f>input1!B35</f>
        <v>25041</v>
      </c>
      <c r="D35" s="106" t="str">
        <f>input1!C35</f>
        <v>นางสาววาสนา  คงเหม็ง</v>
      </c>
      <c r="E35" s="26">
        <f>input1!D35</f>
        <v>2</v>
      </c>
      <c r="F35" s="96">
        <f>input1!K35</f>
        <v>14</v>
      </c>
      <c r="G35" s="96">
        <f>input1!R35</f>
        <v>18</v>
      </c>
      <c r="H35" s="96">
        <f>input1!Y35</f>
        <v>18</v>
      </c>
      <c r="I35" s="95"/>
      <c r="J35" s="96">
        <f>input1!AF35</f>
        <v>15</v>
      </c>
      <c r="K35" s="96">
        <f>input1!AM35</f>
        <v>14</v>
      </c>
      <c r="L35" s="96">
        <f>input1!AT35</f>
        <v>16</v>
      </c>
      <c r="M35" s="95"/>
      <c r="N35" s="96">
        <f>input1!AY35</f>
        <v>9</v>
      </c>
      <c r="O35" s="96">
        <f>input1!BF35</f>
        <v>20</v>
      </c>
      <c r="P35" s="96">
        <f>input1!BM35</f>
        <v>19</v>
      </c>
      <c r="Q35" s="6"/>
    </row>
    <row r="36" spans="1:17" ht="24" thickBot="1" x14ac:dyDescent="0.65">
      <c r="A36" s="19" t="s">
        <v>58</v>
      </c>
      <c r="B36" s="27" t="s">
        <v>120</v>
      </c>
      <c r="C36" s="26">
        <f>input1!B36</f>
        <v>25042</v>
      </c>
      <c r="D36" s="106" t="str">
        <f>input1!C36</f>
        <v>นางสาวสุมิตรา ขนานแข็ง</v>
      </c>
      <c r="E36" s="26">
        <f>input1!D36</f>
        <v>2</v>
      </c>
      <c r="F36" s="96">
        <f>input1!K36</f>
        <v>12</v>
      </c>
      <c r="G36" s="96">
        <f>input1!R36</f>
        <v>19</v>
      </c>
      <c r="H36" s="96">
        <f>input1!Y36</f>
        <v>15</v>
      </c>
      <c r="I36" s="95"/>
      <c r="J36" s="96">
        <f>input1!AF36</f>
        <v>16</v>
      </c>
      <c r="K36" s="96">
        <f>input1!AM36</f>
        <v>15</v>
      </c>
      <c r="L36" s="96">
        <f>input1!AT36</f>
        <v>17</v>
      </c>
      <c r="M36" s="95"/>
      <c r="N36" s="96">
        <f>input1!AY36</f>
        <v>7</v>
      </c>
      <c r="O36" s="96">
        <f>input1!BF36</f>
        <v>15</v>
      </c>
      <c r="P36" s="96">
        <f>input1!BM36</f>
        <v>13</v>
      </c>
      <c r="Q36" s="6"/>
    </row>
    <row r="37" spans="1:17" x14ac:dyDescent="0.6">
      <c r="A37" s="19" t="s">
        <v>59</v>
      </c>
      <c r="B37" s="27" t="s">
        <v>120</v>
      </c>
      <c r="C37" s="28">
        <f>input1!B37</f>
        <v>25043</v>
      </c>
      <c r="D37" s="125" t="str">
        <f>input1!C37</f>
        <v>นางสาวอนันตญา  ปราตรัย</v>
      </c>
      <c r="E37" s="28">
        <f>input1!D37</f>
        <v>2</v>
      </c>
      <c r="F37" s="96">
        <f>input1!K37</f>
        <v>12</v>
      </c>
      <c r="G37" s="96">
        <f>input1!R37</f>
        <v>19</v>
      </c>
      <c r="H37" s="96">
        <f>input1!Y37</f>
        <v>15</v>
      </c>
      <c r="I37" s="95"/>
      <c r="J37" s="96">
        <f>input1!AF37</f>
        <v>15</v>
      </c>
      <c r="K37" s="96">
        <f>input1!AM37</f>
        <v>15</v>
      </c>
      <c r="L37" s="96">
        <f>input1!AT37</f>
        <v>18</v>
      </c>
      <c r="M37" s="95"/>
      <c r="N37" s="96">
        <f>input1!AY37</f>
        <v>13</v>
      </c>
      <c r="O37" s="96">
        <f>input1!BF37</f>
        <v>20</v>
      </c>
      <c r="P37" s="96">
        <f>input1!BM37</f>
        <v>21</v>
      </c>
      <c r="Q37" s="6"/>
    </row>
    <row r="38" spans="1:17" ht="24.6" x14ac:dyDescent="0.6">
      <c r="A38" s="19">
        <v>34</v>
      </c>
      <c r="B38" s="27" t="s">
        <v>120</v>
      </c>
      <c r="C38" s="126">
        <v>25125</v>
      </c>
      <c r="D38" s="127" t="s">
        <v>155</v>
      </c>
      <c r="E38" s="128">
        <f>input1!D38</f>
        <v>2</v>
      </c>
      <c r="F38" s="122">
        <f>input1!K38</f>
        <v>19</v>
      </c>
      <c r="G38" s="122">
        <f>input1!R38</f>
        <v>21</v>
      </c>
      <c r="H38" s="122">
        <f>input1!Y38</f>
        <v>24</v>
      </c>
      <c r="I38" s="123"/>
      <c r="J38" s="122">
        <f>input1!AF38</f>
        <v>22</v>
      </c>
      <c r="K38" s="122">
        <f>input1!AM38</f>
        <v>21</v>
      </c>
      <c r="L38" s="122">
        <f>input1!AT38</f>
        <v>23</v>
      </c>
      <c r="M38" s="123"/>
      <c r="N38" s="122">
        <f>input1!AY38</f>
        <v>15</v>
      </c>
      <c r="O38" s="122">
        <f>input1!BF38</f>
        <v>22</v>
      </c>
      <c r="P38" s="122">
        <f>input1!BM38</f>
        <v>24</v>
      </c>
      <c r="Q38" s="124"/>
    </row>
  </sheetData>
  <mergeCells count="8">
    <mergeCell ref="N2:P3"/>
    <mergeCell ref="A2:E2"/>
    <mergeCell ref="A3:E3"/>
    <mergeCell ref="Q2:Q3"/>
    <mergeCell ref="I2:I3"/>
    <mergeCell ref="M2:M3"/>
    <mergeCell ref="F2:H3"/>
    <mergeCell ref="J2:L3"/>
  </mergeCells>
  <phoneticPr fontId="2" type="noConversion"/>
  <pageMargins left="0.31496062992125984" right="0.39370078740157483" top="0.78740157480314965" bottom="0.59055118110236227" header="0.51181102362204722" footer="0.51181102362204722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opLeftCell="A37" workbookViewId="0">
      <selection activeCell="D44" sqref="D44:P44"/>
    </sheetView>
  </sheetViews>
  <sheetFormatPr defaultColWidth="9.109375" defaultRowHeight="15.6" x14ac:dyDescent="0.45"/>
  <cols>
    <col min="1" max="1" width="5.6640625" style="30" customWidth="1"/>
    <col min="2" max="2" width="6.33203125" style="30" customWidth="1"/>
    <col min="3" max="3" width="6" style="30" customWidth="1"/>
    <col min="4" max="4" width="19.88671875" style="30" customWidth="1"/>
    <col min="5" max="5" width="6.88671875" style="30" customWidth="1"/>
    <col min="6" max="21" width="5.6640625" style="30" customWidth="1"/>
    <col min="22" max="22" width="5.109375" style="30" customWidth="1"/>
    <col min="23" max="23" width="5.44140625" style="30" customWidth="1"/>
    <col min="24" max="16384" width="9.109375" style="30"/>
  </cols>
  <sheetData>
    <row r="1" spans="1:23" ht="16.2" thickBot="1" x14ac:dyDescent="0.5"/>
    <row r="2" spans="1:23" ht="25.2" thickBot="1" x14ac:dyDescent="0.75">
      <c r="A2" s="174" t="s">
        <v>73</v>
      </c>
      <c r="B2" s="175"/>
      <c r="C2" s="175"/>
      <c r="D2" s="175"/>
      <c r="E2" s="175"/>
      <c r="F2" s="192" t="s">
        <v>1</v>
      </c>
      <c r="G2" s="193"/>
      <c r="H2" s="193"/>
      <c r="I2" s="193"/>
      <c r="J2" s="193"/>
      <c r="K2" s="194"/>
      <c r="L2" s="192" t="s">
        <v>2</v>
      </c>
      <c r="M2" s="193"/>
      <c r="N2" s="193"/>
      <c r="O2" s="193"/>
      <c r="P2" s="193"/>
      <c r="Q2" s="194"/>
      <c r="R2" s="192" t="s">
        <v>3</v>
      </c>
      <c r="S2" s="193"/>
      <c r="T2" s="193"/>
      <c r="U2" s="193"/>
      <c r="V2" s="193"/>
      <c r="W2" s="194"/>
    </row>
    <row r="3" spans="1:23" ht="22.5" customHeight="1" thickBot="1" x14ac:dyDescent="0.65">
      <c r="A3" s="174" t="str">
        <f>input1!$A$3</f>
        <v>ชั้น ม.1/3 นางสาวอมรรัตน์  มากเหลี่ยม, นางจิรภา ศรีโสภา</v>
      </c>
      <c r="B3" s="175"/>
      <c r="C3" s="175"/>
      <c r="D3" s="175"/>
      <c r="E3" s="175"/>
      <c r="F3" s="188" t="s">
        <v>76</v>
      </c>
      <c r="G3" s="33" t="s">
        <v>77</v>
      </c>
      <c r="H3" s="186" t="s">
        <v>76</v>
      </c>
      <c r="I3" s="34" t="s">
        <v>77</v>
      </c>
      <c r="J3" s="186" t="s">
        <v>76</v>
      </c>
      <c r="K3" s="34" t="s">
        <v>77</v>
      </c>
      <c r="L3" s="188" t="s">
        <v>76</v>
      </c>
      <c r="M3" s="34" t="s">
        <v>77</v>
      </c>
      <c r="N3" s="186" t="s">
        <v>76</v>
      </c>
      <c r="O3" s="34" t="s">
        <v>77</v>
      </c>
      <c r="P3" s="190" t="s">
        <v>76</v>
      </c>
      <c r="Q3" s="34" t="s">
        <v>77</v>
      </c>
      <c r="R3" s="190" t="s">
        <v>76</v>
      </c>
      <c r="S3" s="34" t="s">
        <v>77</v>
      </c>
      <c r="T3" s="190" t="s">
        <v>76</v>
      </c>
      <c r="U3" s="34" t="s">
        <v>77</v>
      </c>
      <c r="V3" s="190" t="s">
        <v>76</v>
      </c>
      <c r="W3" s="34" t="s">
        <v>77</v>
      </c>
    </row>
    <row r="4" spans="1:23" ht="25.2" thickBot="1" x14ac:dyDescent="0.75">
      <c r="A4" s="9" t="s">
        <v>25</v>
      </c>
      <c r="B4" s="12" t="s">
        <v>74</v>
      </c>
      <c r="C4" s="12" t="s">
        <v>72</v>
      </c>
      <c r="D4" s="11" t="s">
        <v>26</v>
      </c>
      <c r="E4" s="10" t="s">
        <v>27</v>
      </c>
      <c r="F4" s="189"/>
      <c r="G4" s="32">
        <v>1.1000000000000001</v>
      </c>
      <c r="H4" s="187"/>
      <c r="I4" s="31">
        <v>1.2</v>
      </c>
      <c r="J4" s="187"/>
      <c r="K4" s="31">
        <v>1.3</v>
      </c>
      <c r="L4" s="189"/>
      <c r="M4" s="31">
        <v>2.1</v>
      </c>
      <c r="N4" s="187"/>
      <c r="O4" s="31">
        <v>2.2000000000000002</v>
      </c>
      <c r="P4" s="191"/>
      <c r="Q4" s="31">
        <v>2.2999999999999998</v>
      </c>
      <c r="R4" s="191"/>
      <c r="S4" s="31">
        <v>3.1</v>
      </c>
      <c r="T4" s="191"/>
      <c r="U4" s="31">
        <v>3.2</v>
      </c>
      <c r="V4" s="191"/>
      <c r="W4" s="31">
        <v>3.3</v>
      </c>
    </row>
    <row r="5" spans="1:23" ht="21.6" thickBot="1" x14ac:dyDescent="0.5">
      <c r="A5" s="19" t="s">
        <v>75</v>
      </c>
      <c r="B5" s="27" t="str">
        <f>total!B5</f>
        <v>4/3</v>
      </c>
      <c r="C5" s="26">
        <f>input1!B5</f>
        <v>23502</v>
      </c>
      <c r="D5" s="26" t="str">
        <f>input1!C5</f>
        <v>นายภคพล  อารีอุทัยงาม</v>
      </c>
      <c r="E5" s="29">
        <f>input1!D5</f>
        <v>1</v>
      </c>
      <c r="F5" s="81">
        <f>total!F5</f>
        <v>22</v>
      </c>
      <c r="G5" s="82" t="str">
        <f>IF(F5&gt;=19,"สูงกว่าปกติ",IF(F5&gt;=13,"ปกติ",IF(F5&lt;=12,"ต่ำกว่าปกติ")))</f>
        <v>สูงกว่าปกติ</v>
      </c>
      <c r="H5" s="83">
        <f>total!G5</f>
        <v>17</v>
      </c>
      <c r="I5" s="83" t="str">
        <f>IF(H5&gt;=19,"สูงกว่าปกติ",IF(H5&gt;=13,"ปกติ",IF(H5&lt;=12,"ต่ำกว่าปกติ")))</f>
        <v>ปกติ</v>
      </c>
      <c r="J5" s="83">
        <f>total!H5</f>
        <v>24</v>
      </c>
      <c r="K5" s="83" t="str">
        <f>IF(J5&gt;=19,"สูงกว่าปกติ",IF(J5&gt;=13,"ปกติ",IF(J5&lt;=12,"ต่ำกว่าปกติ")))</f>
        <v>สูงกว่าปกติ</v>
      </c>
      <c r="L5" s="83">
        <f>total!J5</f>
        <v>20</v>
      </c>
      <c r="M5" s="83" t="str">
        <f>IF(L5&gt;=21,"สูงกว่าปกติ",IF(L5&gt;=15,"ปกติ",IF(L5&lt;=14,"ต่ำกว่าปกติ")))</f>
        <v>ปกติ</v>
      </c>
      <c r="N5" s="83">
        <f>total!K5</f>
        <v>18</v>
      </c>
      <c r="O5" s="83" t="str">
        <f>IF(N5&gt;=21,"สูงกว่าปกติ",IF(N5&gt;=15,"ปกติ",IF(N5&lt;=14,"ต่ำกว่าปกติ")))</f>
        <v>ปกติ</v>
      </c>
      <c r="P5" s="83">
        <f>total!L5</f>
        <v>19</v>
      </c>
      <c r="Q5" s="83" t="str">
        <f>IF(P5&gt;=21,"สูงกว่าปกติ",IF(P5&gt;=15,"ปกติ",IF(P5&lt;=14,"ต่ำกว่าปกติ")))</f>
        <v>ปกติ</v>
      </c>
      <c r="R5" s="83">
        <f>total!N5</f>
        <v>13</v>
      </c>
      <c r="S5" s="83" t="str">
        <f>IF(R5&gt;=14,"สูงกว่าปกติ",IF(R5&gt;=9,"ปกติ",IF(R5&lt;=8,"ต่ำกว่าปกติ")))</f>
        <v>ปกติ</v>
      </c>
      <c r="T5" s="83">
        <f>total!O5</f>
        <v>18</v>
      </c>
      <c r="U5" s="83" t="str">
        <f>IF(T5&gt;=14,"สูงกว่าปกติ",IF(T5&gt;=9,"ปกติ",IF(T5&lt;=8,"ต่ำกว่าปกติ")))</f>
        <v>สูงกว่าปกติ</v>
      </c>
      <c r="V5" s="83">
        <f>total!P5</f>
        <v>15</v>
      </c>
      <c r="W5" s="83" t="str">
        <f>IF(V5&gt;=14,"สูงกว่าปกติ",IF(V5&gt;=9,"ปกติ",IF(V5&lt;=8,"ต่ำกว่าปกติ")))</f>
        <v>สูงกว่าปกติ</v>
      </c>
    </row>
    <row r="6" spans="1:23" ht="21.6" thickBot="1" x14ac:dyDescent="0.5">
      <c r="A6" s="19" t="s">
        <v>28</v>
      </c>
      <c r="B6" s="27" t="str">
        <f>total!B6</f>
        <v>4/3</v>
      </c>
      <c r="C6" s="26">
        <f>input1!B6</f>
        <v>23503</v>
      </c>
      <c r="D6" s="26" t="str">
        <f>input1!C6</f>
        <v>นายวัชรพล  แสนวันนา</v>
      </c>
      <c r="E6" s="29">
        <f>input1!D6</f>
        <v>1</v>
      </c>
      <c r="F6" s="81">
        <f>total!F6</f>
        <v>22</v>
      </c>
      <c r="G6" s="82" t="str">
        <f t="shared" ref="G6:G37" si="0">IF(F6&gt;=19,"สูงกว่าปกติ",IF(F6&gt;=13,"ปกติ",IF(F6&lt;=12,"ต่ำกว่าปกติ")))</f>
        <v>สูงกว่าปกติ</v>
      </c>
      <c r="H6" s="83">
        <f>total!G6</f>
        <v>19</v>
      </c>
      <c r="I6" s="83" t="str">
        <f t="shared" ref="I6:I37" si="1">IF(H6&gt;=19,"สูงกว่าปกติ",IF(H6&gt;=13,"ปกติ",IF(H6&lt;=12,"ต่ำกว่าปกติ")))</f>
        <v>สูงกว่าปกติ</v>
      </c>
      <c r="J6" s="83">
        <f>total!H6</f>
        <v>21</v>
      </c>
      <c r="K6" s="83" t="str">
        <f t="shared" ref="K6:K37" si="2">IF(J6&gt;=19,"สูงกว่าปกติ",IF(J6&gt;=13,"ปกติ",IF(J6&lt;=12,"ต่ำกว่าปกติ")))</f>
        <v>สูงกว่าปกติ</v>
      </c>
      <c r="L6" s="83">
        <f>total!J6</f>
        <v>22</v>
      </c>
      <c r="M6" s="83" t="str">
        <f t="shared" ref="M6:M37" si="3">IF(L6&gt;=21,"สูงกว่าปกติ",IF(L6&gt;=15,"ปกติ",IF(L6&lt;=14,"ต่ำกว่าปกติ")))</f>
        <v>สูงกว่าปกติ</v>
      </c>
      <c r="N6" s="83">
        <f>total!K6</f>
        <v>23</v>
      </c>
      <c r="O6" s="83" t="str">
        <f t="shared" ref="O6:O37" si="4">IF(N6&gt;=21,"สูงกว่าปกติ",IF(N6&gt;=15,"ปกติ",IF(N6&lt;=14,"ต่ำกว่าปกติ")))</f>
        <v>สูงกว่าปกติ</v>
      </c>
      <c r="P6" s="83">
        <f>total!L6</f>
        <v>24</v>
      </c>
      <c r="Q6" s="83" t="str">
        <f t="shared" ref="Q6:Q37" si="5">IF(P6&gt;=21,"สูงกว่าปกติ",IF(P6&gt;=15,"ปกติ",IF(P6&lt;=14,"ต่ำกว่าปกติ")))</f>
        <v>สูงกว่าปกติ</v>
      </c>
      <c r="R6" s="83">
        <f>total!N6</f>
        <v>16</v>
      </c>
      <c r="S6" s="83" t="str">
        <f t="shared" ref="S6:S37" si="6">IF(R6&gt;=14,"สูงกว่าปกติ",IF(R6&gt;=9,"ปกติ",IF(R6&lt;=8,"ต่ำกว่าปกติ")))</f>
        <v>สูงกว่าปกติ</v>
      </c>
      <c r="T6" s="83">
        <f>total!O6</f>
        <v>24</v>
      </c>
      <c r="U6" s="83" t="str">
        <f t="shared" ref="U6:U37" si="7">IF(T6&gt;=14,"สูงกว่าปกติ",IF(T6&gt;=9,"ปกติ",IF(T6&lt;=8,"ต่ำกว่าปกติ")))</f>
        <v>สูงกว่าปกติ</v>
      </c>
      <c r="V6" s="83">
        <f>total!P6</f>
        <v>23</v>
      </c>
      <c r="W6" s="83" t="str">
        <f t="shared" ref="W6:W37" si="8">IF(V6&gt;=14,"สูงกว่าปกติ",IF(V6&gt;=9,"ปกติ",IF(V6&lt;=8,"ต่ำกว่าปกติ")))</f>
        <v>สูงกว่าปกติ</v>
      </c>
    </row>
    <row r="7" spans="1:23" ht="21.6" thickBot="1" x14ac:dyDescent="0.5">
      <c r="A7" s="19" t="s">
        <v>29</v>
      </c>
      <c r="B7" s="27" t="str">
        <f>total!B7</f>
        <v>4/3</v>
      </c>
      <c r="C7" s="26">
        <f>input1!B7</f>
        <v>23703</v>
      </c>
      <c r="D7" s="26" t="str">
        <f>input1!C7</f>
        <v>นายอุดมชัย  เสนวิรัช</v>
      </c>
      <c r="E7" s="29">
        <f>input1!D7</f>
        <v>1</v>
      </c>
      <c r="F7" s="81">
        <f>total!F7</f>
        <v>16</v>
      </c>
      <c r="G7" s="82" t="str">
        <f t="shared" si="0"/>
        <v>ปกติ</v>
      </c>
      <c r="H7" s="83">
        <f>total!G7</f>
        <v>18</v>
      </c>
      <c r="I7" s="83" t="str">
        <f t="shared" si="1"/>
        <v>ปกติ</v>
      </c>
      <c r="J7" s="83">
        <f>total!H7</f>
        <v>17</v>
      </c>
      <c r="K7" s="83" t="str">
        <f t="shared" si="2"/>
        <v>ปกติ</v>
      </c>
      <c r="L7" s="83">
        <f>total!J7</f>
        <v>20</v>
      </c>
      <c r="M7" s="83" t="str">
        <f t="shared" si="3"/>
        <v>ปกติ</v>
      </c>
      <c r="N7" s="83">
        <f>total!K7</f>
        <v>13</v>
      </c>
      <c r="O7" s="83" t="str">
        <f t="shared" si="4"/>
        <v>ต่ำกว่าปกติ</v>
      </c>
      <c r="P7" s="83">
        <f>total!L7</f>
        <v>16</v>
      </c>
      <c r="Q7" s="83" t="str">
        <f t="shared" si="5"/>
        <v>ปกติ</v>
      </c>
      <c r="R7" s="83">
        <f>total!N7</f>
        <v>13</v>
      </c>
      <c r="S7" s="83" t="str">
        <f t="shared" si="6"/>
        <v>ปกติ</v>
      </c>
      <c r="T7" s="83">
        <f>total!O7</f>
        <v>18</v>
      </c>
      <c r="U7" s="83" t="str">
        <f t="shared" si="7"/>
        <v>สูงกว่าปกติ</v>
      </c>
      <c r="V7" s="83">
        <f>total!P7</f>
        <v>14</v>
      </c>
      <c r="W7" s="83" t="str">
        <f t="shared" si="8"/>
        <v>สูงกว่าปกติ</v>
      </c>
    </row>
    <row r="8" spans="1:23" ht="21.6" thickBot="1" x14ac:dyDescent="0.5">
      <c r="A8" s="19" t="s">
        <v>30</v>
      </c>
      <c r="B8" s="27" t="str">
        <f>total!B8</f>
        <v>4/3</v>
      </c>
      <c r="C8" s="26">
        <f>input1!B8</f>
        <v>23721</v>
      </c>
      <c r="D8" s="26" t="str">
        <f>input1!C8</f>
        <v>นายสรยุทธ  สุขเกิด</v>
      </c>
      <c r="E8" s="29">
        <f>input1!D8</f>
        <v>1</v>
      </c>
      <c r="F8" s="81">
        <f>total!F8</f>
        <v>15</v>
      </c>
      <c r="G8" s="82" t="str">
        <f t="shared" si="0"/>
        <v>ปกติ</v>
      </c>
      <c r="H8" s="83">
        <f>total!G8</f>
        <v>19</v>
      </c>
      <c r="I8" s="83" t="str">
        <f t="shared" si="1"/>
        <v>สูงกว่าปกติ</v>
      </c>
      <c r="J8" s="83">
        <f>total!H8</f>
        <v>16</v>
      </c>
      <c r="K8" s="83" t="str">
        <f t="shared" si="2"/>
        <v>ปกติ</v>
      </c>
      <c r="L8" s="83">
        <f>total!J8</f>
        <v>17</v>
      </c>
      <c r="M8" s="83" t="str">
        <f t="shared" si="3"/>
        <v>ปกติ</v>
      </c>
      <c r="N8" s="83">
        <f>total!K8</f>
        <v>16</v>
      </c>
      <c r="O8" s="83" t="str">
        <f t="shared" si="4"/>
        <v>ปกติ</v>
      </c>
      <c r="P8" s="83">
        <f>total!L8</f>
        <v>49</v>
      </c>
      <c r="Q8" s="83" t="str">
        <f t="shared" si="5"/>
        <v>สูงกว่าปกติ</v>
      </c>
      <c r="R8" s="83">
        <f>total!N8</f>
        <v>10</v>
      </c>
      <c r="S8" s="83" t="str">
        <f t="shared" si="6"/>
        <v>ปกติ</v>
      </c>
      <c r="T8" s="83">
        <f>total!O8</f>
        <v>23</v>
      </c>
      <c r="U8" s="83" t="str">
        <f t="shared" si="7"/>
        <v>สูงกว่าปกติ</v>
      </c>
      <c r="V8" s="83">
        <f>total!P8</f>
        <v>18</v>
      </c>
      <c r="W8" s="83" t="str">
        <f t="shared" si="8"/>
        <v>สูงกว่าปกติ</v>
      </c>
    </row>
    <row r="9" spans="1:23" ht="21.6" thickBot="1" x14ac:dyDescent="0.5">
      <c r="A9" s="20" t="s">
        <v>31</v>
      </c>
      <c r="B9" s="27" t="str">
        <f>total!B9</f>
        <v>4/3</v>
      </c>
      <c r="C9" s="26">
        <f>input1!B9</f>
        <v>25025</v>
      </c>
      <c r="D9" s="26" t="str">
        <f>input1!C9</f>
        <v>นายธนธร  ผลสว่าง</v>
      </c>
      <c r="E9" s="29">
        <f>input1!D9</f>
        <v>1</v>
      </c>
      <c r="F9" s="81">
        <f>total!F9</f>
        <v>18</v>
      </c>
      <c r="G9" s="82" t="str">
        <f t="shared" si="0"/>
        <v>ปกติ</v>
      </c>
      <c r="H9" s="83">
        <f>total!G9</f>
        <v>18</v>
      </c>
      <c r="I9" s="83" t="str">
        <f t="shared" si="1"/>
        <v>ปกติ</v>
      </c>
      <c r="J9" s="83">
        <f>total!H9</f>
        <v>16</v>
      </c>
      <c r="K9" s="83" t="str">
        <f t="shared" si="2"/>
        <v>ปกติ</v>
      </c>
      <c r="L9" s="83">
        <f>total!J9</f>
        <v>17</v>
      </c>
      <c r="M9" s="83" t="str">
        <f t="shared" si="3"/>
        <v>ปกติ</v>
      </c>
      <c r="N9" s="83">
        <f>total!K9</f>
        <v>13</v>
      </c>
      <c r="O9" s="83" t="str">
        <f t="shared" si="4"/>
        <v>ต่ำกว่าปกติ</v>
      </c>
      <c r="P9" s="83">
        <f>total!L9</f>
        <v>14</v>
      </c>
      <c r="Q9" s="83" t="str">
        <f t="shared" si="5"/>
        <v>ต่ำกว่าปกติ</v>
      </c>
      <c r="R9" s="83">
        <f>total!N9</f>
        <v>11</v>
      </c>
      <c r="S9" s="83" t="str">
        <f t="shared" si="6"/>
        <v>ปกติ</v>
      </c>
      <c r="T9" s="83">
        <f>total!O9</f>
        <v>11</v>
      </c>
      <c r="U9" s="83" t="str">
        <f t="shared" si="7"/>
        <v>ปกติ</v>
      </c>
      <c r="V9" s="83">
        <f>total!P9</f>
        <v>17</v>
      </c>
      <c r="W9" s="83" t="str">
        <f t="shared" si="8"/>
        <v>สูงกว่าปกติ</v>
      </c>
    </row>
    <row r="10" spans="1:23" ht="21.6" thickBot="1" x14ac:dyDescent="0.5">
      <c r="A10" s="19" t="s">
        <v>32</v>
      </c>
      <c r="B10" s="27" t="str">
        <f>total!B10</f>
        <v>4/3</v>
      </c>
      <c r="C10" s="26">
        <f>input1!B10</f>
        <v>25026</v>
      </c>
      <c r="D10" s="26" t="str">
        <f>input1!C10</f>
        <v>นายธีรพล  หวันทา</v>
      </c>
      <c r="E10" s="29">
        <f>input1!D10</f>
        <v>1</v>
      </c>
      <c r="F10" s="81">
        <f>total!F10</f>
        <v>20</v>
      </c>
      <c r="G10" s="82" t="str">
        <f t="shared" si="0"/>
        <v>สูงกว่าปกติ</v>
      </c>
      <c r="H10" s="83">
        <f>total!G10</f>
        <v>20</v>
      </c>
      <c r="I10" s="83" t="str">
        <f t="shared" si="1"/>
        <v>สูงกว่าปกติ</v>
      </c>
      <c r="J10" s="83">
        <f>total!H10</f>
        <v>24</v>
      </c>
      <c r="K10" s="83" t="str">
        <f t="shared" si="2"/>
        <v>สูงกว่าปกติ</v>
      </c>
      <c r="L10" s="83">
        <f>total!J10</f>
        <v>23</v>
      </c>
      <c r="M10" s="83" t="str">
        <f t="shared" si="3"/>
        <v>สูงกว่าปกติ</v>
      </c>
      <c r="N10" s="83">
        <f>total!K10</f>
        <v>21</v>
      </c>
      <c r="O10" s="83" t="str">
        <f t="shared" si="4"/>
        <v>สูงกว่าปกติ</v>
      </c>
      <c r="P10" s="83">
        <f>total!L10</f>
        <v>19</v>
      </c>
      <c r="Q10" s="83" t="str">
        <f t="shared" si="5"/>
        <v>ปกติ</v>
      </c>
      <c r="R10" s="83">
        <f>total!N10</f>
        <v>11</v>
      </c>
      <c r="S10" s="83" t="str">
        <f t="shared" si="6"/>
        <v>ปกติ</v>
      </c>
      <c r="T10" s="83">
        <f>total!O10</f>
        <v>23</v>
      </c>
      <c r="U10" s="83" t="str">
        <f t="shared" si="7"/>
        <v>สูงกว่าปกติ</v>
      </c>
      <c r="V10" s="83">
        <f>total!P10</f>
        <v>20</v>
      </c>
      <c r="W10" s="83" t="str">
        <f t="shared" si="8"/>
        <v>สูงกว่าปกติ</v>
      </c>
    </row>
    <row r="11" spans="1:23" ht="21.6" thickBot="1" x14ac:dyDescent="0.5">
      <c r="A11" s="19" t="s">
        <v>33</v>
      </c>
      <c r="B11" s="27" t="str">
        <f>total!B11</f>
        <v>4/3</v>
      </c>
      <c r="C11" s="26">
        <f>input1!B11</f>
        <v>25027</v>
      </c>
      <c r="D11" s="26" t="str">
        <f>input1!C11</f>
        <v>นายพิชาญุตม์  จันทะภา</v>
      </c>
      <c r="E11" s="29">
        <f>input1!D11</f>
        <v>1</v>
      </c>
      <c r="F11" s="81">
        <f>total!F11</f>
        <v>15</v>
      </c>
      <c r="G11" s="82" t="str">
        <f t="shared" si="0"/>
        <v>ปกติ</v>
      </c>
      <c r="H11" s="83">
        <f>total!G11</f>
        <v>19</v>
      </c>
      <c r="I11" s="83" t="str">
        <f t="shared" si="1"/>
        <v>สูงกว่าปกติ</v>
      </c>
      <c r="J11" s="83">
        <f>total!H11</f>
        <v>18</v>
      </c>
      <c r="K11" s="83" t="str">
        <f t="shared" si="2"/>
        <v>ปกติ</v>
      </c>
      <c r="L11" s="83">
        <f>total!J11</f>
        <v>15</v>
      </c>
      <c r="M11" s="83" t="str">
        <f t="shared" si="3"/>
        <v>ปกติ</v>
      </c>
      <c r="N11" s="83">
        <f>total!K11</f>
        <v>15</v>
      </c>
      <c r="O11" s="83" t="str">
        <f t="shared" si="4"/>
        <v>ปกติ</v>
      </c>
      <c r="P11" s="83">
        <f>total!L11</f>
        <v>18</v>
      </c>
      <c r="Q11" s="83" t="str">
        <f t="shared" si="5"/>
        <v>ปกติ</v>
      </c>
      <c r="R11" s="83">
        <f>total!N11</f>
        <v>11</v>
      </c>
      <c r="S11" s="83" t="str">
        <f t="shared" si="6"/>
        <v>ปกติ</v>
      </c>
      <c r="T11" s="83">
        <f>total!O11</f>
        <v>24</v>
      </c>
      <c r="U11" s="83" t="str">
        <f t="shared" si="7"/>
        <v>สูงกว่าปกติ</v>
      </c>
      <c r="V11" s="83">
        <f>total!P11</f>
        <v>18</v>
      </c>
      <c r="W11" s="83" t="str">
        <f t="shared" si="8"/>
        <v>สูงกว่าปกติ</v>
      </c>
    </row>
    <row r="12" spans="1:23" ht="21.6" thickBot="1" x14ac:dyDescent="0.5">
      <c r="A12" s="19" t="s">
        <v>34</v>
      </c>
      <c r="B12" s="27" t="str">
        <f>total!B12</f>
        <v>4/3</v>
      </c>
      <c r="C12" s="26">
        <f>input1!B12</f>
        <v>25028</v>
      </c>
      <c r="D12" s="26" t="str">
        <f>input1!C12</f>
        <v>นายพีรพัฒน์ จุลรัมย์</v>
      </c>
      <c r="E12" s="29">
        <f>input1!D12</f>
        <v>1</v>
      </c>
      <c r="F12" s="81">
        <f>total!F12</f>
        <v>19</v>
      </c>
      <c r="G12" s="82" t="str">
        <f t="shared" si="0"/>
        <v>สูงกว่าปกติ</v>
      </c>
      <c r="H12" s="83">
        <f>total!G12</f>
        <v>14</v>
      </c>
      <c r="I12" s="83" t="str">
        <f t="shared" si="1"/>
        <v>ปกติ</v>
      </c>
      <c r="J12" s="83">
        <f>total!H12</f>
        <v>21</v>
      </c>
      <c r="K12" s="83" t="str">
        <f t="shared" si="2"/>
        <v>สูงกว่าปกติ</v>
      </c>
      <c r="L12" s="83">
        <f>total!J12</f>
        <v>18</v>
      </c>
      <c r="M12" s="83" t="str">
        <f t="shared" si="3"/>
        <v>ปกติ</v>
      </c>
      <c r="N12" s="83">
        <f>total!K12</f>
        <v>13</v>
      </c>
      <c r="O12" s="83" t="str">
        <f t="shared" si="4"/>
        <v>ต่ำกว่าปกติ</v>
      </c>
      <c r="P12" s="83">
        <f>total!L12</f>
        <v>19</v>
      </c>
      <c r="Q12" s="83" t="str">
        <f t="shared" si="5"/>
        <v>ปกติ</v>
      </c>
      <c r="R12" s="83">
        <f>total!N12</f>
        <v>12</v>
      </c>
      <c r="S12" s="83" t="str">
        <f t="shared" si="6"/>
        <v>ปกติ</v>
      </c>
      <c r="T12" s="83">
        <f>total!O12</f>
        <v>19</v>
      </c>
      <c r="U12" s="83" t="str">
        <f t="shared" si="7"/>
        <v>สูงกว่าปกติ</v>
      </c>
      <c r="V12" s="83">
        <f>total!P12</f>
        <v>19</v>
      </c>
      <c r="W12" s="83" t="str">
        <f t="shared" si="8"/>
        <v>สูงกว่าปกติ</v>
      </c>
    </row>
    <row r="13" spans="1:23" ht="21.6" thickBot="1" x14ac:dyDescent="0.5">
      <c r="A13" s="19" t="s">
        <v>35</v>
      </c>
      <c r="B13" s="27" t="str">
        <f>total!B13</f>
        <v>4/3</v>
      </c>
      <c r="C13" s="26">
        <f>input1!B13</f>
        <v>25029</v>
      </c>
      <c r="D13" s="26" t="str">
        <f>input1!C13</f>
        <v>นายวัชรชัย  ทองสี</v>
      </c>
      <c r="E13" s="29">
        <f>input1!D13</f>
        <v>1</v>
      </c>
      <c r="F13" s="81">
        <f>total!F13</f>
        <v>17</v>
      </c>
      <c r="G13" s="82" t="str">
        <f t="shared" si="0"/>
        <v>ปกติ</v>
      </c>
      <c r="H13" s="83">
        <f>total!G13</f>
        <v>19</v>
      </c>
      <c r="I13" s="83" t="str">
        <f t="shared" si="1"/>
        <v>สูงกว่าปกติ</v>
      </c>
      <c r="J13" s="83">
        <f>total!H13</f>
        <v>22</v>
      </c>
      <c r="K13" s="83" t="str">
        <f t="shared" si="2"/>
        <v>สูงกว่าปกติ</v>
      </c>
      <c r="L13" s="83">
        <f>total!J13</f>
        <v>18</v>
      </c>
      <c r="M13" s="83" t="str">
        <f t="shared" si="3"/>
        <v>ปกติ</v>
      </c>
      <c r="N13" s="83">
        <f>total!K13</f>
        <v>14</v>
      </c>
      <c r="O13" s="83" t="str">
        <f t="shared" si="4"/>
        <v>ต่ำกว่าปกติ</v>
      </c>
      <c r="P13" s="83">
        <f>total!L13</f>
        <v>19</v>
      </c>
      <c r="Q13" s="83" t="str">
        <f t="shared" si="5"/>
        <v>ปกติ</v>
      </c>
      <c r="R13" s="83">
        <f>total!N13</f>
        <v>10</v>
      </c>
      <c r="S13" s="83" t="str">
        <f t="shared" si="6"/>
        <v>ปกติ</v>
      </c>
      <c r="T13" s="83">
        <f>total!O13</f>
        <v>15</v>
      </c>
      <c r="U13" s="83" t="str">
        <f t="shared" si="7"/>
        <v>สูงกว่าปกติ</v>
      </c>
      <c r="V13" s="83">
        <f>total!P13</f>
        <v>11</v>
      </c>
      <c r="W13" s="83" t="str">
        <f t="shared" si="8"/>
        <v>ปกติ</v>
      </c>
    </row>
    <row r="14" spans="1:23" ht="21.6" thickBot="1" x14ac:dyDescent="0.5">
      <c r="A14" s="19" t="s">
        <v>36</v>
      </c>
      <c r="B14" s="27" t="str">
        <f>total!B14</f>
        <v>4/3</v>
      </c>
      <c r="C14" s="26">
        <f>input1!B14</f>
        <v>25030</v>
      </c>
      <c r="D14" s="26" t="str">
        <f>input1!C14</f>
        <v>นายวุฒิพงศ์  พิมพ์ทอง</v>
      </c>
      <c r="E14" s="29">
        <f>input1!D14</f>
        <v>1</v>
      </c>
      <c r="F14" s="81">
        <f>total!F14</f>
        <v>15</v>
      </c>
      <c r="G14" s="82" t="str">
        <f t="shared" si="0"/>
        <v>ปกติ</v>
      </c>
      <c r="H14" s="83">
        <f>total!G14</f>
        <v>17</v>
      </c>
      <c r="I14" s="83" t="str">
        <f t="shared" si="1"/>
        <v>ปกติ</v>
      </c>
      <c r="J14" s="83">
        <f>total!H14</f>
        <v>16</v>
      </c>
      <c r="K14" s="83" t="str">
        <f t="shared" si="2"/>
        <v>ปกติ</v>
      </c>
      <c r="L14" s="83">
        <f>total!J14</f>
        <v>16</v>
      </c>
      <c r="M14" s="83" t="str">
        <f t="shared" si="3"/>
        <v>ปกติ</v>
      </c>
      <c r="N14" s="83">
        <f>total!K14</f>
        <v>14</v>
      </c>
      <c r="O14" s="83" t="str">
        <f t="shared" si="4"/>
        <v>ต่ำกว่าปกติ</v>
      </c>
      <c r="P14" s="83">
        <f>total!L14</f>
        <v>17</v>
      </c>
      <c r="Q14" s="83" t="str">
        <f t="shared" si="5"/>
        <v>ปกติ</v>
      </c>
      <c r="R14" s="83">
        <f>total!N14</f>
        <v>11</v>
      </c>
      <c r="S14" s="83" t="str">
        <f t="shared" si="6"/>
        <v>ปกติ</v>
      </c>
      <c r="T14" s="83">
        <f>total!O14</f>
        <v>19</v>
      </c>
      <c r="U14" s="83" t="str">
        <f t="shared" si="7"/>
        <v>สูงกว่าปกติ</v>
      </c>
      <c r="V14" s="83">
        <f>total!P14</f>
        <v>18</v>
      </c>
      <c r="W14" s="83" t="str">
        <f t="shared" si="8"/>
        <v>สูงกว่าปกติ</v>
      </c>
    </row>
    <row r="15" spans="1:23" ht="21.6" thickBot="1" x14ac:dyDescent="0.5">
      <c r="A15" s="19" t="s">
        <v>37</v>
      </c>
      <c r="B15" s="27" t="str">
        <f>total!B15</f>
        <v>4/3</v>
      </c>
      <c r="C15" s="26">
        <f>input1!B15</f>
        <v>25031</v>
      </c>
      <c r="D15" s="26" t="str">
        <f>input1!C15</f>
        <v>นายอรรถพงษ์  พัลวัน</v>
      </c>
      <c r="E15" s="29">
        <f>input1!D15</f>
        <v>1</v>
      </c>
      <c r="F15" s="81">
        <f>total!F15</f>
        <v>11</v>
      </c>
      <c r="G15" s="82" t="str">
        <f t="shared" si="0"/>
        <v>ต่ำกว่าปกติ</v>
      </c>
      <c r="H15" s="83">
        <f>total!G15</f>
        <v>13</v>
      </c>
      <c r="I15" s="83" t="str">
        <f t="shared" si="1"/>
        <v>ปกติ</v>
      </c>
      <c r="J15" s="83">
        <f>total!H15</f>
        <v>14</v>
      </c>
      <c r="K15" s="83" t="str">
        <f t="shared" si="2"/>
        <v>ปกติ</v>
      </c>
      <c r="L15" s="83">
        <f>total!J15</f>
        <v>17</v>
      </c>
      <c r="M15" s="83" t="str">
        <f t="shared" si="3"/>
        <v>ปกติ</v>
      </c>
      <c r="N15" s="83">
        <f>total!K15</f>
        <v>14</v>
      </c>
      <c r="O15" s="83" t="str">
        <f t="shared" si="4"/>
        <v>ต่ำกว่าปกติ</v>
      </c>
      <c r="P15" s="83">
        <f>total!L15</f>
        <v>16</v>
      </c>
      <c r="Q15" s="83" t="str">
        <f t="shared" si="5"/>
        <v>ปกติ</v>
      </c>
      <c r="R15" s="83">
        <f>total!N15</f>
        <v>11</v>
      </c>
      <c r="S15" s="83" t="str">
        <f t="shared" si="6"/>
        <v>ปกติ</v>
      </c>
      <c r="T15" s="83">
        <f>total!O15</f>
        <v>21</v>
      </c>
      <c r="U15" s="83" t="str">
        <f t="shared" si="7"/>
        <v>สูงกว่าปกติ</v>
      </c>
      <c r="V15" s="83">
        <f>total!P15</f>
        <v>20</v>
      </c>
      <c r="W15" s="83" t="str">
        <f t="shared" si="8"/>
        <v>สูงกว่าปกติ</v>
      </c>
    </row>
    <row r="16" spans="1:23" ht="21.6" thickBot="1" x14ac:dyDescent="0.5">
      <c r="A16" s="19" t="s">
        <v>38</v>
      </c>
      <c r="B16" s="27" t="str">
        <f>total!B16</f>
        <v>4/3</v>
      </c>
      <c r="C16" s="26">
        <f>input1!B16</f>
        <v>25032</v>
      </c>
      <c r="D16" s="26" t="str">
        <f>input1!C16</f>
        <v>นายอรรถพล  พัลวัน</v>
      </c>
      <c r="E16" s="29">
        <f>input1!D16</f>
        <v>1</v>
      </c>
      <c r="F16" s="81">
        <f>total!F16</f>
        <v>23</v>
      </c>
      <c r="G16" s="82" t="str">
        <f t="shared" si="0"/>
        <v>สูงกว่าปกติ</v>
      </c>
      <c r="H16" s="83">
        <f>total!G16</f>
        <v>19</v>
      </c>
      <c r="I16" s="83" t="str">
        <f t="shared" si="1"/>
        <v>สูงกว่าปกติ</v>
      </c>
      <c r="J16" s="83">
        <f>total!H16</f>
        <v>23</v>
      </c>
      <c r="K16" s="83" t="str">
        <f t="shared" si="2"/>
        <v>สูงกว่าปกติ</v>
      </c>
      <c r="L16" s="83">
        <f>total!J16</f>
        <v>23</v>
      </c>
      <c r="M16" s="83" t="str">
        <f t="shared" si="3"/>
        <v>สูงกว่าปกติ</v>
      </c>
      <c r="N16" s="83">
        <f>total!K16</f>
        <v>4</v>
      </c>
      <c r="O16" s="83" t="str">
        <f t="shared" si="4"/>
        <v>ต่ำกว่าปกติ</v>
      </c>
      <c r="P16" s="83">
        <f>total!L16</f>
        <v>13</v>
      </c>
      <c r="Q16" s="83" t="str">
        <f t="shared" si="5"/>
        <v>ต่ำกว่าปกติ</v>
      </c>
      <c r="R16" s="83">
        <f>total!N16</f>
        <v>11</v>
      </c>
      <c r="S16" s="83" t="str">
        <f t="shared" si="6"/>
        <v>ปกติ</v>
      </c>
      <c r="T16" s="83">
        <f>total!O16</f>
        <v>20</v>
      </c>
      <c r="U16" s="83" t="str">
        <f t="shared" si="7"/>
        <v>สูงกว่าปกติ</v>
      </c>
      <c r="V16" s="83">
        <f>total!P16</f>
        <v>20</v>
      </c>
      <c r="W16" s="83" t="str">
        <f t="shared" si="8"/>
        <v>สูงกว่าปกติ</v>
      </c>
    </row>
    <row r="17" spans="1:23" ht="21.6" thickBot="1" x14ac:dyDescent="0.5">
      <c r="A17" s="19" t="s">
        <v>39</v>
      </c>
      <c r="B17" s="27" t="str">
        <f>total!B17</f>
        <v>4/3</v>
      </c>
      <c r="C17" s="26">
        <f>input1!B17</f>
        <v>23510</v>
      </c>
      <c r="D17" s="26" t="str">
        <f>input1!C17</f>
        <v>นางสาวณัฐภาวี  นึกรวย</v>
      </c>
      <c r="E17" s="29">
        <f>input1!D17</f>
        <v>2</v>
      </c>
      <c r="F17" s="81">
        <f>total!F17</f>
        <v>14</v>
      </c>
      <c r="G17" s="82" t="str">
        <f t="shared" si="0"/>
        <v>ปกติ</v>
      </c>
      <c r="H17" s="83">
        <f>total!G17</f>
        <v>21</v>
      </c>
      <c r="I17" s="83" t="str">
        <f t="shared" si="1"/>
        <v>สูงกว่าปกติ</v>
      </c>
      <c r="J17" s="83">
        <f>total!H17</f>
        <v>18</v>
      </c>
      <c r="K17" s="83" t="str">
        <f t="shared" si="2"/>
        <v>ปกติ</v>
      </c>
      <c r="L17" s="83">
        <f>total!J17</f>
        <v>16</v>
      </c>
      <c r="M17" s="83" t="str">
        <f t="shared" si="3"/>
        <v>ปกติ</v>
      </c>
      <c r="N17" s="83">
        <f>total!K17</f>
        <v>17</v>
      </c>
      <c r="O17" s="83" t="str">
        <f t="shared" si="4"/>
        <v>ปกติ</v>
      </c>
      <c r="P17" s="83">
        <f>total!L17</f>
        <v>15</v>
      </c>
      <c r="Q17" s="83" t="str">
        <f t="shared" si="5"/>
        <v>ปกติ</v>
      </c>
      <c r="R17" s="83">
        <f>total!N17</f>
        <v>10</v>
      </c>
      <c r="S17" s="83" t="str">
        <f t="shared" si="6"/>
        <v>ปกติ</v>
      </c>
      <c r="T17" s="83">
        <f>total!O17</f>
        <v>18</v>
      </c>
      <c r="U17" s="83" t="str">
        <f t="shared" si="7"/>
        <v>สูงกว่าปกติ</v>
      </c>
      <c r="V17" s="83">
        <f>total!P17</f>
        <v>19</v>
      </c>
      <c r="W17" s="83" t="str">
        <f t="shared" si="8"/>
        <v>สูงกว่าปกติ</v>
      </c>
    </row>
    <row r="18" spans="1:23" ht="21.6" thickBot="1" x14ac:dyDescent="0.5">
      <c r="A18" s="19" t="s">
        <v>40</v>
      </c>
      <c r="B18" s="27" t="str">
        <f>total!B18</f>
        <v>4/3</v>
      </c>
      <c r="C18" s="26">
        <f>input1!B18</f>
        <v>23513</v>
      </c>
      <c r="D18" s="26" t="str">
        <f>input1!C18</f>
        <v>นางสาวพิมพ์ชนก  ช่วยนางเดียว</v>
      </c>
      <c r="E18" s="29">
        <f>input1!D18</f>
        <v>2</v>
      </c>
      <c r="F18" s="81">
        <f>total!F18</f>
        <v>18</v>
      </c>
      <c r="G18" s="82" t="str">
        <f t="shared" si="0"/>
        <v>ปกติ</v>
      </c>
      <c r="H18" s="83">
        <f>total!G18</f>
        <v>16</v>
      </c>
      <c r="I18" s="83" t="str">
        <f t="shared" si="1"/>
        <v>ปกติ</v>
      </c>
      <c r="J18" s="83">
        <f>total!H18</f>
        <v>19</v>
      </c>
      <c r="K18" s="83" t="str">
        <f t="shared" si="2"/>
        <v>สูงกว่าปกติ</v>
      </c>
      <c r="L18" s="83">
        <f>total!J18</f>
        <v>20</v>
      </c>
      <c r="M18" s="83" t="str">
        <f t="shared" si="3"/>
        <v>ปกติ</v>
      </c>
      <c r="N18" s="83">
        <f>total!K18</f>
        <v>12</v>
      </c>
      <c r="O18" s="83" t="str">
        <f t="shared" si="4"/>
        <v>ต่ำกว่าปกติ</v>
      </c>
      <c r="P18" s="83">
        <f>total!L18</f>
        <v>21</v>
      </c>
      <c r="Q18" s="83" t="str">
        <f t="shared" si="5"/>
        <v>สูงกว่าปกติ</v>
      </c>
      <c r="R18" s="83">
        <f>total!N18</f>
        <v>13</v>
      </c>
      <c r="S18" s="83" t="str">
        <f t="shared" si="6"/>
        <v>ปกติ</v>
      </c>
      <c r="T18" s="83">
        <f>total!O18</f>
        <v>21</v>
      </c>
      <c r="U18" s="83" t="str">
        <f t="shared" si="7"/>
        <v>สูงกว่าปกติ</v>
      </c>
      <c r="V18" s="83">
        <f>total!P18</f>
        <v>19</v>
      </c>
      <c r="W18" s="83" t="str">
        <f t="shared" si="8"/>
        <v>สูงกว่าปกติ</v>
      </c>
    </row>
    <row r="19" spans="1:23" ht="21.6" thickBot="1" x14ac:dyDescent="0.5">
      <c r="A19" s="19" t="s">
        <v>41</v>
      </c>
      <c r="B19" s="27" t="str">
        <f>total!B19</f>
        <v>4/3</v>
      </c>
      <c r="C19" s="26">
        <f>input1!B19</f>
        <v>23519</v>
      </c>
      <c r="D19" s="26" t="str">
        <f>input1!C19</f>
        <v>นางสาวสุจินตนา  ผาพิง</v>
      </c>
      <c r="E19" s="29">
        <f>input1!D19</f>
        <v>2</v>
      </c>
      <c r="F19" s="81">
        <f>total!F19</f>
        <v>17</v>
      </c>
      <c r="G19" s="82" t="str">
        <f t="shared" si="0"/>
        <v>ปกติ</v>
      </c>
      <c r="H19" s="83">
        <f>total!G19</f>
        <v>20</v>
      </c>
      <c r="I19" s="83" t="str">
        <f t="shared" si="1"/>
        <v>สูงกว่าปกติ</v>
      </c>
      <c r="J19" s="83">
        <f>total!H19</f>
        <v>20</v>
      </c>
      <c r="K19" s="83" t="str">
        <f t="shared" si="2"/>
        <v>สูงกว่าปกติ</v>
      </c>
      <c r="L19" s="83">
        <f>total!J19</f>
        <v>21</v>
      </c>
      <c r="M19" s="83" t="str">
        <f t="shared" si="3"/>
        <v>สูงกว่าปกติ</v>
      </c>
      <c r="N19" s="83">
        <f>total!K19</f>
        <v>19</v>
      </c>
      <c r="O19" s="83" t="str">
        <f t="shared" si="4"/>
        <v>ปกติ</v>
      </c>
      <c r="P19" s="83">
        <f>total!L19</f>
        <v>18</v>
      </c>
      <c r="Q19" s="83" t="str">
        <f t="shared" si="5"/>
        <v>ปกติ</v>
      </c>
      <c r="R19" s="83">
        <f>total!N19</f>
        <v>11</v>
      </c>
      <c r="S19" s="83" t="str">
        <f t="shared" si="6"/>
        <v>ปกติ</v>
      </c>
      <c r="T19" s="83">
        <f>total!O19</f>
        <v>23</v>
      </c>
      <c r="U19" s="83" t="str">
        <f t="shared" si="7"/>
        <v>สูงกว่าปกติ</v>
      </c>
      <c r="V19" s="83">
        <f>total!P19</f>
        <v>22</v>
      </c>
      <c r="W19" s="83" t="str">
        <f t="shared" si="8"/>
        <v>สูงกว่าปกติ</v>
      </c>
    </row>
    <row r="20" spans="1:23" ht="21.6" thickBot="1" x14ac:dyDescent="0.5">
      <c r="A20" s="19" t="s">
        <v>42</v>
      </c>
      <c r="B20" s="27" t="str">
        <f>total!B20</f>
        <v>4/3</v>
      </c>
      <c r="C20" s="26">
        <f>input1!B20</f>
        <v>23541</v>
      </c>
      <c r="D20" s="26" t="str">
        <f>input1!C20</f>
        <v>นางสาวณิชกานต์  พูลหนองกุง</v>
      </c>
      <c r="E20" s="29">
        <f>input1!D20</f>
        <v>2</v>
      </c>
      <c r="F20" s="81">
        <f>total!F20</f>
        <v>14</v>
      </c>
      <c r="G20" s="82" t="str">
        <f t="shared" si="0"/>
        <v>ปกติ</v>
      </c>
      <c r="H20" s="83">
        <f>total!G20</f>
        <v>15</v>
      </c>
      <c r="I20" s="83" t="str">
        <f t="shared" si="1"/>
        <v>ปกติ</v>
      </c>
      <c r="J20" s="83">
        <f>total!H20</f>
        <v>14</v>
      </c>
      <c r="K20" s="83" t="str">
        <f t="shared" si="2"/>
        <v>ปกติ</v>
      </c>
      <c r="L20" s="83">
        <f>total!J20</f>
        <v>15</v>
      </c>
      <c r="M20" s="83" t="str">
        <f t="shared" si="3"/>
        <v>ปกติ</v>
      </c>
      <c r="N20" s="83">
        <f>total!K20</f>
        <v>15</v>
      </c>
      <c r="O20" s="83" t="str">
        <f t="shared" si="4"/>
        <v>ปกติ</v>
      </c>
      <c r="P20" s="83">
        <f>total!L20</f>
        <v>15</v>
      </c>
      <c r="Q20" s="83" t="str">
        <f t="shared" si="5"/>
        <v>ปกติ</v>
      </c>
      <c r="R20" s="83">
        <f>total!N20</f>
        <v>10</v>
      </c>
      <c r="S20" s="83" t="str">
        <f t="shared" si="6"/>
        <v>ปกติ</v>
      </c>
      <c r="T20" s="83">
        <f>total!O20</f>
        <v>18</v>
      </c>
      <c r="U20" s="83" t="str">
        <f t="shared" si="7"/>
        <v>สูงกว่าปกติ</v>
      </c>
      <c r="V20" s="83">
        <f>total!P20</f>
        <v>10</v>
      </c>
      <c r="W20" s="83" t="str">
        <f t="shared" si="8"/>
        <v>ปกติ</v>
      </c>
    </row>
    <row r="21" spans="1:23" ht="21" x14ac:dyDescent="0.45">
      <c r="A21" s="19" t="s">
        <v>43</v>
      </c>
      <c r="B21" s="27" t="str">
        <f>total!B21</f>
        <v>4/3</v>
      </c>
      <c r="C21" s="28">
        <f>input1!B21</f>
        <v>23560</v>
      </c>
      <c r="D21" s="28" t="str">
        <f>input1!C21</f>
        <v>นางสาวศิลป์ศุภา  ฉัตรพรมราช</v>
      </c>
      <c r="E21" s="42">
        <f>input1!D21</f>
        <v>2</v>
      </c>
      <c r="F21" s="81">
        <f>total!F21</f>
        <v>18</v>
      </c>
      <c r="G21" s="82" t="str">
        <f t="shared" si="0"/>
        <v>ปกติ</v>
      </c>
      <c r="H21" s="83">
        <f>total!G21</f>
        <v>20</v>
      </c>
      <c r="I21" s="83" t="str">
        <f t="shared" si="1"/>
        <v>สูงกว่าปกติ</v>
      </c>
      <c r="J21" s="83">
        <f>total!H21</f>
        <v>22</v>
      </c>
      <c r="K21" s="83" t="str">
        <f t="shared" si="2"/>
        <v>สูงกว่าปกติ</v>
      </c>
      <c r="L21" s="83">
        <f>total!J21</f>
        <v>17</v>
      </c>
      <c r="M21" s="83" t="str">
        <f t="shared" si="3"/>
        <v>ปกติ</v>
      </c>
      <c r="N21" s="83">
        <f>total!K21</f>
        <v>15</v>
      </c>
      <c r="O21" s="83" t="str">
        <f t="shared" si="4"/>
        <v>ปกติ</v>
      </c>
      <c r="P21" s="83">
        <f>total!L21</f>
        <v>15</v>
      </c>
      <c r="Q21" s="83" t="str">
        <f t="shared" si="5"/>
        <v>ปกติ</v>
      </c>
      <c r="R21" s="83">
        <f>total!N21</f>
        <v>11</v>
      </c>
      <c r="S21" s="83" t="str">
        <f t="shared" si="6"/>
        <v>ปกติ</v>
      </c>
      <c r="T21" s="83">
        <f>total!O21</f>
        <v>18</v>
      </c>
      <c r="U21" s="83" t="str">
        <f t="shared" si="7"/>
        <v>สูงกว่าปกติ</v>
      </c>
      <c r="V21" s="83">
        <f>total!P21</f>
        <v>16</v>
      </c>
      <c r="W21" s="83" t="str">
        <f t="shared" si="8"/>
        <v>สูงกว่าปกติ</v>
      </c>
    </row>
    <row r="22" spans="1:23" ht="21" x14ac:dyDescent="0.45">
      <c r="A22" s="129" t="s">
        <v>44</v>
      </c>
      <c r="B22" s="130" t="str">
        <f>total!B22</f>
        <v>4/3</v>
      </c>
      <c r="C22" s="128">
        <f>input1!B22</f>
        <v>23638</v>
      </c>
      <c r="D22" s="128" t="str">
        <f>input1!C22</f>
        <v>นางสาวปรียาภรณ์ สิงห์สนิท</v>
      </c>
      <c r="E22" s="132">
        <f>input1!D22</f>
        <v>2</v>
      </c>
      <c r="F22" s="81">
        <f>total!F22</f>
        <v>19</v>
      </c>
      <c r="G22" s="82" t="str">
        <f t="shared" si="0"/>
        <v>สูงกว่าปกติ</v>
      </c>
      <c r="H22" s="83">
        <f>total!G22</f>
        <v>21</v>
      </c>
      <c r="I22" s="83" t="str">
        <f t="shared" si="1"/>
        <v>สูงกว่าปกติ</v>
      </c>
      <c r="J22" s="83">
        <f>total!H22</f>
        <v>18</v>
      </c>
      <c r="K22" s="83" t="str">
        <f t="shared" si="2"/>
        <v>ปกติ</v>
      </c>
      <c r="L22" s="83">
        <f>total!J22</f>
        <v>13</v>
      </c>
      <c r="M22" s="83" t="str">
        <f t="shared" si="3"/>
        <v>ต่ำกว่าปกติ</v>
      </c>
      <c r="N22" s="83">
        <f>total!K22</f>
        <v>20</v>
      </c>
      <c r="O22" s="83" t="str">
        <f t="shared" si="4"/>
        <v>ปกติ</v>
      </c>
      <c r="P22" s="83">
        <f>total!L22</f>
        <v>20</v>
      </c>
      <c r="Q22" s="83" t="str">
        <f t="shared" si="5"/>
        <v>ปกติ</v>
      </c>
      <c r="R22" s="83">
        <f>total!N22</f>
        <v>12</v>
      </c>
      <c r="S22" s="83" t="str">
        <f t="shared" si="6"/>
        <v>ปกติ</v>
      </c>
      <c r="T22" s="83">
        <f>total!O22</f>
        <v>16</v>
      </c>
      <c r="U22" s="83" t="str">
        <f t="shared" si="7"/>
        <v>สูงกว่าปกติ</v>
      </c>
      <c r="V22" s="83">
        <f>total!P22</f>
        <v>21</v>
      </c>
      <c r="W22" s="83" t="str">
        <f t="shared" si="8"/>
        <v>สูงกว่าปกติ</v>
      </c>
    </row>
    <row r="23" spans="1:23" ht="21.6" thickBot="1" x14ac:dyDescent="0.5">
      <c r="A23" s="19" t="s">
        <v>45</v>
      </c>
      <c r="B23" s="27" t="str">
        <f>total!B23</f>
        <v>4/3</v>
      </c>
      <c r="C23" s="40">
        <f>input1!B23</f>
        <v>23679</v>
      </c>
      <c r="D23" s="40" t="str">
        <f>input1!C23</f>
        <v xml:space="preserve">นางสาวอรอนงค์ สุริยะวงษ์ </v>
      </c>
      <c r="E23" s="41">
        <f>input1!D23</f>
        <v>2</v>
      </c>
      <c r="F23" s="84">
        <f>total!F23</f>
        <v>18</v>
      </c>
      <c r="G23" s="85" t="str">
        <f t="shared" si="0"/>
        <v>ปกติ</v>
      </c>
      <c r="H23" s="86">
        <f>total!G23</f>
        <v>20</v>
      </c>
      <c r="I23" s="86" t="str">
        <f t="shared" si="1"/>
        <v>สูงกว่าปกติ</v>
      </c>
      <c r="J23" s="83">
        <f>total!H23</f>
        <v>18</v>
      </c>
      <c r="K23" s="83" t="str">
        <f t="shared" si="2"/>
        <v>ปกติ</v>
      </c>
      <c r="L23" s="83">
        <f>total!J23</f>
        <v>18</v>
      </c>
      <c r="M23" s="83" t="str">
        <f t="shared" si="3"/>
        <v>ปกติ</v>
      </c>
      <c r="N23" s="83">
        <f>total!K23</f>
        <v>13</v>
      </c>
      <c r="O23" s="83" t="str">
        <f t="shared" si="4"/>
        <v>ต่ำกว่าปกติ</v>
      </c>
      <c r="P23" s="83">
        <f>total!L23</f>
        <v>16</v>
      </c>
      <c r="Q23" s="83" t="str">
        <f t="shared" si="5"/>
        <v>ปกติ</v>
      </c>
      <c r="R23" s="83">
        <f>total!N23</f>
        <v>9</v>
      </c>
      <c r="S23" s="83" t="str">
        <f t="shared" si="6"/>
        <v>ปกติ</v>
      </c>
      <c r="T23" s="83">
        <f>total!O23</f>
        <v>16</v>
      </c>
      <c r="U23" s="83" t="str">
        <f t="shared" si="7"/>
        <v>สูงกว่าปกติ</v>
      </c>
      <c r="V23" s="83">
        <f>total!P23</f>
        <v>18</v>
      </c>
      <c r="W23" s="83" t="str">
        <f t="shared" si="8"/>
        <v>สูงกว่าปกติ</v>
      </c>
    </row>
    <row r="24" spans="1:23" ht="21.6" thickBot="1" x14ac:dyDescent="0.5">
      <c r="A24" s="19" t="s">
        <v>46</v>
      </c>
      <c r="B24" s="27" t="str">
        <f>total!B24</f>
        <v>4/3</v>
      </c>
      <c r="C24" s="26">
        <f>input1!B24</f>
        <v>23710</v>
      </c>
      <c r="D24" s="26" t="str">
        <f>input1!C24</f>
        <v>นางสาวดวงกมล  อารีย์เจริญ</v>
      </c>
      <c r="E24" s="29">
        <f>input1!D24</f>
        <v>2</v>
      </c>
      <c r="F24" s="81">
        <f>total!F24</f>
        <v>16</v>
      </c>
      <c r="G24" s="82" t="str">
        <f t="shared" si="0"/>
        <v>ปกติ</v>
      </c>
      <c r="H24" s="83">
        <f>total!G24</f>
        <v>18</v>
      </c>
      <c r="I24" s="83" t="str">
        <f t="shared" si="1"/>
        <v>ปกติ</v>
      </c>
      <c r="J24" s="83">
        <f>total!H24</f>
        <v>16</v>
      </c>
      <c r="K24" s="83" t="str">
        <f t="shared" si="2"/>
        <v>ปกติ</v>
      </c>
      <c r="L24" s="83">
        <f>total!J24</f>
        <v>14</v>
      </c>
      <c r="M24" s="83" t="str">
        <f t="shared" si="3"/>
        <v>ต่ำกว่าปกติ</v>
      </c>
      <c r="N24" s="83">
        <f>total!K24</f>
        <v>14</v>
      </c>
      <c r="O24" s="83" t="str">
        <f t="shared" si="4"/>
        <v>ต่ำกว่าปกติ</v>
      </c>
      <c r="P24" s="83">
        <f>total!L24</f>
        <v>15</v>
      </c>
      <c r="Q24" s="83" t="str">
        <f t="shared" si="5"/>
        <v>ปกติ</v>
      </c>
      <c r="R24" s="83">
        <f>total!N24</f>
        <v>10</v>
      </c>
      <c r="S24" s="83" t="str">
        <f t="shared" si="6"/>
        <v>ปกติ</v>
      </c>
      <c r="T24" s="83">
        <f>total!O24</f>
        <v>15</v>
      </c>
      <c r="U24" s="83" t="str">
        <f t="shared" si="7"/>
        <v>สูงกว่าปกติ</v>
      </c>
      <c r="V24" s="83">
        <f>total!P24</f>
        <v>16</v>
      </c>
      <c r="W24" s="83" t="str">
        <f t="shared" si="8"/>
        <v>สูงกว่าปกติ</v>
      </c>
    </row>
    <row r="25" spans="1:23" ht="21.6" thickBot="1" x14ac:dyDescent="0.5">
      <c r="A25" s="19" t="s">
        <v>47</v>
      </c>
      <c r="B25" s="27" t="str">
        <f>total!B25</f>
        <v>4/3</v>
      </c>
      <c r="C25" s="26">
        <f>input1!B25</f>
        <v>23713</v>
      </c>
      <c r="D25" s="26" t="str">
        <f>input1!C25</f>
        <v>นางสาวปพัสวี แสงจันทร์</v>
      </c>
      <c r="E25" s="29">
        <f>input1!D25</f>
        <v>2</v>
      </c>
      <c r="F25" s="81">
        <f>total!F25</f>
        <v>16</v>
      </c>
      <c r="G25" s="82" t="str">
        <f t="shared" si="0"/>
        <v>ปกติ</v>
      </c>
      <c r="H25" s="83">
        <f>total!G25</f>
        <v>19</v>
      </c>
      <c r="I25" s="83" t="str">
        <f t="shared" si="1"/>
        <v>สูงกว่าปกติ</v>
      </c>
      <c r="J25" s="83">
        <f>total!H25</f>
        <v>15</v>
      </c>
      <c r="K25" s="83" t="str">
        <f t="shared" si="2"/>
        <v>ปกติ</v>
      </c>
      <c r="L25" s="83">
        <f>total!J25</f>
        <v>15</v>
      </c>
      <c r="M25" s="83" t="str">
        <f t="shared" si="3"/>
        <v>ปกติ</v>
      </c>
      <c r="N25" s="83">
        <f>total!K25</f>
        <v>16</v>
      </c>
      <c r="O25" s="83" t="str">
        <f t="shared" si="4"/>
        <v>ปกติ</v>
      </c>
      <c r="P25" s="83">
        <f>total!L25</f>
        <v>15</v>
      </c>
      <c r="Q25" s="83" t="str">
        <f t="shared" si="5"/>
        <v>ปกติ</v>
      </c>
      <c r="R25" s="83">
        <f>total!N25</f>
        <v>10</v>
      </c>
      <c r="S25" s="83" t="str">
        <f t="shared" si="6"/>
        <v>ปกติ</v>
      </c>
      <c r="T25" s="83">
        <f>total!O25</f>
        <v>12</v>
      </c>
      <c r="U25" s="83" t="str">
        <f t="shared" si="7"/>
        <v>ปกติ</v>
      </c>
      <c r="V25" s="83">
        <f>total!P25</f>
        <v>16</v>
      </c>
      <c r="W25" s="83" t="str">
        <f t="shared" si="8"/>
        <v>สูงกว่าปกติ</v>
      </c>
    </row>
    <row r="26" spans="1:23" ht="21.6" thickBot="1" x14ac:dyDescent="0.5">
      <c r="A26" s="19" t="s">
        <v>48</v>
      </c>
      <c r="B26" s="27" t="str">
        <f>total!B26</f>
        <v>4/3</v>
      </c>
      <c r="C26" s="26">
        <f>input1!B26</f>
        <v>23716</v>
      </c>
      <c r="D26" s="26" t="str">
        <f>input1!C26</f>
        <v>นางสาววนิดา เปี่ยมเจริญ</v>
      </c>
      <c r="E26" s="29">
        <f>input1!D26</f>
        <v>2</v>
      </c>
      <c r="F26" s="81">
        <f>total!F26</f>
        <v>17</v>
      </c>
      <c r="G26" s="82" t="str">
        <f t="shared" si="0"/>
        <v>ปกติ</v>
      </c>
      <c r="H26" s="83">
        <f>total!G26</f>
        <v>20</v>
      </c>
      <c r="I26" s="83" t="str">
        <f t="shared" si="1"/>
        <v>สูงกว่าปกติ</v>
      </c>
      <c r="J26" s="83">
        <f>total!H26</f>
        <v>19</v>
      </c>
      <c r="K26" s="83" t="str">
        <f t="shared" si="2"/>
        <v>สูงกว่าปกติ</v>
      </c>
      <c r="L26" s="83">
        <f>total!J26</f>
        <v>12</v>
      </c>
      <c r="M26" s="83" t="str">
        <f t="shared" si="3"/>
        <v>ต่ำกว่าปกติ</v>
      </c>
      <c r="N26" s="83">
        <f>total!K26</f>
        <v>10</v>
      </c>
      <c r="O26" s="83" t="str">
        <f t="shared" si="4"/>
        <v>ต่ำกว่าปกติ</v>
      </c>
      <c r="P26" s="83">
        <f>total!L26</f>
        <v>19</v>
      </c>
      <c r="Q26" s="83" t="str">
        <f t="shared" si="5"/>
        <v>ปกติ</v>
      </c>
      <c r="R26" s="83">
        <f>total!N26</f>
        <v>7</v>
      </c>
      <c r="S26" s="83" t="str">
        <f t="shared" si="6"/>
        <v>ต่ำกว่าปกติ</v>
      </c>
      <c r="T26" s="83">
        <f>total!O26</f>
        <v>11</v>
      </c>
      <c r="U26" s="83" t="str">
        <f t="shared" si="7"/>
        <v>ปกติ</v>
      </c>
      <c r="V26" s="83">
        <f>total!P26</f>
        <v>9</v>
      </c>
      <c r="W26" s="83" t="str">
        <f t="shared" si="8"/>
        <v>ปกติ</v>
      </c>
    </row>
    <row r="27" spans="1:23" ht="21.6" thickBot="1" x14ac:dyDescent="0.5">
      <c r="A27" s="19" t="s">
        <v>49</v>
      </c>
      <c r="B27" s="27" t="str">
        <f>total!B27</f>
        <v>4/3</v>
      </c>
      <c r="C27" s="26">
        <f>input1!B27</f>
        <v>25033</v>
      </c>
      <c r="D27" s="26" t="str">
        <f>input1!C27</f>
        <v>นางสาว นันทิชา พรมน่วม</v>
      </c>
      <c r="E27" s="29">
        <f>input1!D27</f>
        <v>2</v>
      </c>
      <c r="F27" s="81">
        <f>total!F27</f>
        <v>15</v>
      </c>
      <c r="G27" s="82" t="str">
        <f t="shared" si="0"/>
        <v>ปกติ</v>
      </c>
      <c r="H27" s="83">
        <f>total!G27</f>
        <v>12</v>
      </c>
      <c r="I27" s="83" t="str">
        <f t="shared" si="1"/>
        <v>ต่ำกว่าปกติ</v>
      </c>
      <c r="J27" s="83">
        <f>total!H27</f>
        <v>17</v>
      </c>
      <c r="K27" s="83" t="str">
        <f t="shared" si="2"/>
        <v>ปกติ</v>
      </c>
      <c r="L27" s="83">
        <f>total!J27</f>
        <v>16</v>
      </c>
      <c r="M27" s="83" t="str">
        <f t="shared" si="3"/>
        <v>ปกติ</v>
      </c>
      <c r="N27" s="83">
        <f>total!K27</f>
        <v>17</v>
      </c>
      <c r="O27" s="83" t="str">
        <f t="shared" si="4"/>
        <v>ปกติ</v>
      </c>
      <c r="P27" s="83">
        <f>total!L27</f>
        <v>21</v>
      </c>
      <c r="Q27" s="83" t="str">
        <f t="shared" si="5"/>
        <v>สูงกว่าปกติ</v>
      </c>
      <c r="R27" s="83">
        <f>total!N27</f>
        <v>11</v>
      </c>
      <c r="S27" s="83" t="str">
        <f t="shared" si="6"/>
        <v>ปกติ</v>
      </c>
      <c r="T27" s="83">
        <f>total!O27</f>
        <v>18</v>
      </c>
      <c r="U27" s="83" t="str">
        <f t="shared" si="7"/>
        <v>สูงกว่าปกติ</v>
      </c>
      <c r="V27" s="83">
        <f>total!P27</f>
        <v>16</v>
      </c>
      <c r="W27" s="83" t="str">
        <f t="shared" si="8"/>
        <v>สูงกว่าปกติ</v>
      </c>
    </row>
    <row r="28" spans="1:23" ht="21.6" thickBot="1" x14ac:dyDescent="0.5">
      <c r="A28" s="19" t="s">
        <v>50</v>
      </c>
      <c r="B28" s="27" t="str">
        <f>total!B28</f>
        <v>4/3</v>
      </c>
      <c r="C28" s="26">
        <f>input1!B28</f>
        <v>25034</v>
      </c>
      <c r="D28" s="26" t="str">
        <f>input1!C28</f>
        <v>นางสาวกัญญาภัค  แสงมล</v>
      </c>
      <c r="E28" s="29">
        <f>input1!D28</f>
        <v>2</v>
      </c>
      <c r="F28" s="81">
        <f>total!F28</f>
        <v>22</v>
      </c>
      <c r="G28" s="82" t="str">
        <f t="shared" si="0"/>
        <v>สูงกว่าปกติ</v>
      </c>
      <c r="H28" s="83">
        <f>total!G28</f>
        <v>22</v>
      </c>
      <c r="I28" s="83" t="str">
        <f t="shared" si="1"/>
        <v>สูงกว่าปกติ</v>
      </c>
      <c r="J28" s="83">
        <f>total!H28</f>
        <v>23</v>
      </c>
      <c r="K28" s="83" t="str">
        <f t="shared" si="2"/>
        <v>สูงกว่าปกติ</v>
      </c>
      <c r="L28" s="83">
        <f>total!J28</f>
        <v>24</v>
      </c>
      <c r="M28" s="83" t="str">
        <f t="shared" si="3"/>
        <v>สูงกว่าปกติ</v>
      </c>
      <c r="N28" s="83">
        <f>total!K28</f>
        <v>19</v>
      </c>
      <c r="O28" s="83" t="str">
        <f t="shared" si="4"/>
        <v>ปกติ</v>
      </c>
      <c r="P28" s="83">
        <f>total!L28</f>
        <v>18</v>
      </c>
      <c r="Q28" s="83" t="str">
        <f t="shared" si="5"/>
        <v>ปกติ</v>
      </c>
      <c r="R28" s="83">
        <f>total!N28</f>
        <v>15</v>
      </c>
      <c r="S28" s="83" t="str">
        <f t="shared" si="6"/>
        <v>สูงกว่าปกติ</v>
      </c>
      <c r="T28" s="83">
        <f>total!O28</f>
        <v>22</v>
      </c>
      <c r="U28" s="83" t="str">
        <f t="shared" si="7"/>
        <v>สูงกว่าปกติ</v>
      </c>
      <c r="V28" s="83">
        <f>total!P28</f>
        <v>18</v>
      </c>
      <c r="W28" s="83" t="str">
        <f t="shared" si="8"/>
        <v>สูงกว่าปกติ</v>
      </c>
    </row>
    <row r="29" spans="1:23" ht="21.6" thickBot="1" x14ac:dyDescent="0.5">
      <c r="A29" s="19" t="s">
        <v>51</v>
      </c>
      <c r="B29" s="27" t="str">
        <f>total!B29</f>
        <v>4/3</v>
      </c>
      <c r="C29" s="26">
        <f>input1!B29</f>
        <v>25035</v>
      </c>
      <c r="D29" s="26" t="str">
        <f>input1!C29</f>
        <v>นางสาวกุลนิภา  ช่างฉาย</v>
      </c>
      <c r="E29" s="29">
        <f>input1!D29</f>
        <v>2</v>
      </c>
      <c r="F29" s="81">
        <f>total!F29</f>
        <v>16</v>
      </c>
      <c r="G29" s="82" t="str">
        <f t="shared" si="0"/>
        <v>ปกติ</v>
      </c>
      <c r="H29" s="83">
        <f>total!G29</f>
        <v>18</v>
      </c>
      <c r="I29" s="83" t="str">
        <f t="shared" si="1"/>
        <v>ปกติ</v>
      </c>
      <c r="J29" s="83">
        <f>total!H29</f>
        <v>19</v>
      </c>
      <c r="K29" s="83" t="str">
        <f t="shared" si="2"/>
        <v>สูงกว่าปกติ</v>
      </c>
      <c r="L29" s="83">
        <f>total!J29</f>
        <v>3</v>
      </c>
      <c r="M29" s="83" t="str">
        <f t="shared" si="3"/>
        <v>ต่ำกว่าปกติ</v>
      </c>
      <c r="N29" s="83">
        <f>total!K29</f>
        <v>16</v>
      </c>
      <c r="O29" s="83" t="str">
        <f t="shared" si="4"/>
        <v>ปกติ</v>
      </c>
      <c r="P29" s="83">
        <f>total!L29</f>
        <v>19</v>
      </c>
      <c r="Q29" s="83" t="str">
        <f t="shared" si="5"/>
        <v>ปกติ</v>
      </c>
      <c r="R29" s="83">
        <f>total!N29</f>
        <v>14</v>
      </c>
      <c r="S29" s="83" t="str">
        <f t="shared" si="6"/>
        <v>สูงกว่าปกติ</v>
      </c>
      <c r="T29" s="83">
        <f>total!O29</f>
        <v>14</v>
      </c>
      <c r="U29" s="83" t="str">
        <f t="shared" si="7"/>
        <v>สูงกว่าปกติ</v>
      </c>
      <c r="V29" s="83">
        <f>total!P29</f>
        <v>15</v>
      </c>
      <c r="W29" s="83" t="str">
        <f t="shared" si="8"/>
        <v>สูงกว่าปกติ</v>
      </c>
    </row>
    <row r="30" spans="1:23" ht="21.6" thickBot="1" x14ac:dyDescent="0.5">
      <c r="A30" s="19" t="s">
        <v>52</v>
      </c>
      <c r="B30" s="27" t="str">
        <f>total!B30</f>
        <v>4/3</v>
      </c>
      <c r="C30" s="26">
        <f>input1!B30</f>
        <v>25036</v>
      </c>
      <c r="D30" s="26" t="str">
        <f>input1!C30</f>
        <v>นางสาวณัฐณิกา ภณโสภา</v>
      </c>
      <c r="E30" s="29">
        <f>input1!D30</f>
        <v>2</v>
      </c>
      <c r="F30" s="81">
        <f>total!F30</f>
        <v>14</v>
      </c>
      <c r="G30" s="82" t="str">
        <f t="shared" si="0"/>
        <v>ปกติ</v>
      </c>
      <c r="H30" s="83">
        <f>total!G30</f>
        <v>21</v>
      </c>
      <c r="I30" s="83" t="str">
        <f t="shared" si="1"/>
        <v>สูงกว่าปกติ</v>
      </c>
      <c r="J30" s="83">
        <f>total!H30</f>
        <v>20</v>
      </c>
      <c r="K30" s="83" t="str">
        <f t="shared" si="2"/>
        <v>สูงกว่าปกติ</v>
      </c>
      <c r="L30" s="83">
        <f>total!J30</f>
        <v>19</v>
      </c>
      <c r="M30" s="83" t="str">
        <f t="shared" si="3"/>
        <v>ปกติ</v>
      </c>
      <c r="N30" s="83">
        <f>total!K30</f>
        <v>10</v>
      </c>
      <c r="O30" s="83" t="str">
        <f t="shared" si="4"/>
        <v>ต่ำกว่าปกติ</v>
      </c>
      <c r="P30" s="83">
        <f>total!L30</f>
        <v>17</v>
      </c>
      <c r="Q30" s="83" t="str">
        <f t="shared" si="5"/>
        <v>ปกติ</v>
      </c>
      <c r="R30" s="83">
        <f>total!N30</f>
        <v>14</v>
      </c>
      <c r="S30" s="83" t="str">
        <f t="shared" si="6"/>
        <v>สูงกว่าปกติ</v>
      </c>
      <c r="T30" s="83">
        <f>total!O30</f>
        <v>17</v>
      </c>
      <c r="U30" s="83" t="str">
        <f t="shared" si="7"/>
        <v>สูงกว่าปกติ</v>
      </c>
      <c r="V30" s="83">
        <f>total!P30</f>
        <v>13</v>
      </c>
      <c r="W30" s="83" t="str">
        <f t="shared" si="8"/>
        <v>ปกติ</v>
      </c>
    </row>
    <row r="31" spans="1:23" ht="21.6" thickBot="1" x14ac:dyDescent="0.5">
      <c r="A31" s="19" t="s">
        <v>53</v>
      </c>
      <c r="B31" s="27" t="str">
        <f>total!B31</f>
        <v>4/3</v>
      </c>
      <c r="C31" s="26">
        <f>input1!B31</f>
        <v>25037</v>
      </c>
      <c r="D31" s="26" t="str">
        <f>input1!C31</f>
        <v>นางสาวนฤมล  ต้นโพธิ์</v>
      </c>
      <c r="E31" s="29">
        <f>input1!D31</f>
        <v>2</v>
      </c>
      <c r="F31" s="81">
        <f>total!F31</f>
        <v>20</v>
      </c>
      <c r="G31" s="82" t="str">
        <f t="shared" si="0"/>
        <v>สูงกว่าปกติ</v>
      </c>
      <c r="H31" s="83">
        <f>total!G31</f>
        <v>18</v>
      </c>
      <c r="I31" s="83" t="str">
        <f t="shared" si="1"/>
        <v>ปกติ</v>
      </c>
      <c r="J31" s="83">
        <f>total!H31</f>
        <v>21</v>
      </c>
      <c r="K31" s="83" t="str">
        <f t="shared" si="2"/>
        <v>สูงกว่าปกติ</v>
      </c>
      <c r="L31" s="83">
        <f>total!J31</f>
        <v>16</v>
      </c>
      <c r="M31" s="83" t="str">
        <f t="shared" si="3"/>
        <v>ปกติ</v>
      </c>
      <c r="N31" s="83">
        <f>total!K31</f>
        <v>14</v>
      </c>
      <c r="O31" s="83" t="str">
        <f t="shared" si="4"/>
        <v>ต่ำกว่าปกติ</v>
      </c>
      <c r="P31" s="83">
        <f>total!L31</f>
        <v>13</v>
      </c>
      <c r="Q31" s="83" t="str">
        <f t="shared" si="5"/>
        <v>ต่ำกว่าปกติ</v>
      </c>
      <c r="R31" s="83">
        <f>total!N31</f>
        <v>11</v>
      </c>
      <c r="S31" s="83" t="str">
        <f t="shared" si="6"/>
        <v>ปกติ</v>
      </c>
      <c r="T31" s="83">
        <f>total!O31</f>
        <v>22</v>
      </c>
      <c r="U31" s="83" t="str">
        <f t="shared" si="7"/>
        <v>สูงกว่าปกติ</v>
      </c>
      <c r="V31" s="83">
        <f>total!P31</f>
        <v>17</v>
      </c>
      <c r="W31" s="83" t="str">
        <f t="shared" si="8"/>
        <v>สูงกว่าปกติ</v>
      </c>
    </row>
    <row r="32" spans="1:23" ht="21.6" thickBot="1" x14ac:dyDescent="0.5">
      <c r="A32" s="19" t="s">
        <v>54</v>
      </c>
      <c r="B32" s="27" t="str">
        <f>total!B32</f>
        <v>4/3</v>
      </c>
      <c r="C32" s="26">
        <f>input1!B32</f>
        <v>25038</v>
      </c>
      <c r="D32" s="26" t="str">
        <f>input1!C32</f>
        <v>นางสาวนันทิยา  ขุนมัง</v>
      </c>
      <c r="E32" s="29">
        <f>input1!D32</f>
        <v>2</v>
      </c>
      <c r="F32" s="81">
        <f>total!F32</f>
        <v>14</v>
      </c>
      <c r="G32" s="82" t="str">
        <f t="shared" si="0"/>
        <v>ปกติ</v>
      </c>
      <c r="H32" s="83">
        <f>total!G32</f>
        <v>17</v>
      </c>
      <c r="I32" s="83" t="str">
        <f t="shared" si="1"/>
        <v>ปกติ</v>
      </c>
      <c r="J32" s="83">
        <f>total!H32</f>
        <v>15</v>
      </c>
      <c r="K32" s="83" t="str">
        <f t="shared" si="2"/>
        <v>ปกติ</v>
      </c>
      <c r="L32" s="83">
        <f>total!J32</f>
        <v>18</v>
      </c>
      <c r="M32" s="83" t="str">
        <f t="shared" si="3"/>
        <v>ปกติ</v>
      </c>
      <c r="N32" s="83">
        <f>total!K32</f>
        <v>17</v>
      </c>
      <c r="O32" s="83" t="str">
        <f t="shared" si="4"/>
        <v>ปกติ</v>
      </c>
      <c r="P32" s="83">
        <f>total!L32</f>
        <v>13</v>
      </c>
      <c r="Q32" s="83" t="str">
        <f t="shared" si="5"/>
        <v>ต่ำกว่าปกติ</v>
      </c>
      <c r="R32" s="83">
        <f>total!N32</f>
        <v>11</v>
      </c>
      <c r="S32" s="83" t="str">
        <f t="shared" si="6"/>
        <v>ปกติ</v>
      </c>
      <c r="T32" s="83">
        <f>total!O32</f>
        <v>20</v>
      </c>
      <c r="U32" s="83" t="str">
        <f t="shared" si="7"/>
        <v>สูงกว่าปกติ</v>
      </c>
      <c r="V32" s="83">
        <f>total!P32</f>
        <v>18</v>
      </c>
      <c r="W32" s="83" t="str">
        <f t="shared" si="8"/>
        <v>สูงกว่าปกติ</v>
      </c>
    </row>
    <row r="33" spans="1:23" ht="21.6" thickBot="1" x14ac:dyDescent="0.5">
      <c r="A33" s="19" t="s">
        <v>55</v>
      </c>
      <c r="B33" s="27" t="str">
        <f>total!B33</f>
        <v>4/3</v>
      </c>
      <c r="C33" s="26">
        <f>input1!B33</f>
        <v>25039</v>
      </c>
      <c r="D33" s="26" t="str">
        <f>input1!C33</f>
        <v>นางสาวไพลิน  พุกเขียว</v>
      </c>
      <c r="E33" s="29">
        <f>input1!D33</f>
        <v>2</v>
      </c>
      <c r="F33" s="81">
        <f>total!F33</f>
        <v>19</v>
      </c>
      <c r="G33" s="82" t="str">
        <f t="shared" si="0"/>
        <v>สูงกว่าปกติ</v>
      </c>
      <c r="H33" s="83">
        <f>total!G33</f>
        <v>18</v>
      </c>
      <c r="I33" s="83" t="str">
        <f t="shared" si="1"/>
        <v>ปกติ</v>
      </c>
      <c r="J33" s="83">
        <f>total!H33</f>
        <v>18</v>
      </c>
      <c r="K33" s="83" t="str">
        <f t="shared" si="2"/>
        <v>ปกติ</v>
      </c>
      <c r="L33" s="83">
        <f>total!J33</f>
        <v>19</v>
      </c>
      <c r="M33" s="83" t="str">
        <f t="shared" si="3"/>
        <v>ปกติ</v>
      </c>
      <c r="N33" s="83">
        <f>total!K33</f>
        <v>18</v>
      </c>
      <c r="O33" s="83" t="str">
        <f t="shared" si="4"/>
        <v>ปกติ</v>
      </c>
      <c r="P33" s="83">
        <f>total!L33</f>
        <v>17</v>
      </c>
      <c r="Q33" s="83" t="str">
        <f t="shared" si="5"/>
        <v>ปกติ</v>
      </c>
      <c r="R33" s="83">
        <f>total!N33</f>
        <v>10</v>
      </c>
      <c r="S33" s="83" t="str">
        <f t="shared" si="6"/>
        <v>ปกติ</v>
      </c>
      <c r="T33" s="83">
        <f>total!O33</f>
        <v>17</v>
      </c>
      <c r="U33" s="83" t="str">
        <f t="shared" si="7"/>
        <v>สูงกว่าปกติ</v>
      </c>
      <c r="V33" s="83">
        <f>total!P33</f>
        <v>14</v>
      </c>
      <c r="W33" s="83" t="str">
        <f t="shared" si="8"/>
        <v>สูงกว่าปกติ</v>
      </c>
    </row>
    <row r="34" spans="1:23" ht="21.6" thickBot="1" x14ac:dyDescent="0.5">
      <c r="A34" s="19" t="s">
        <v>56</v>
      </c>
      <c r="B34" s="27" t="str">
        <f>total!B34</f>
        <v>4/3</v>
      </c>
      <c r="C34" s="26">
        <f>input1!B34</f>
        <v>25040</v>
      </c>
      <c r="D34" s="26" t="str">
        <f>input1!C34</f>
        <v>นางสาววรรณภา  แสงคุรัง</v>
      </c>
      <c r="E34" s="29">
        <f>input1!D34</f>
        <v>2</v>
      </c>
      <c r="F34" s="81">
        <f>total!F34</f>
        <v>12</v>
      </c>
      <c r="G34" s="82" t="str">
        <f t="shared" si="0"/>
        <v>ต่ำกว่าปกติ</v>
      </c>
      <c r="H34" s="83">
        <f>total!G34</f>
        <v>19</v>
      </c>
      <c r="I34" s="83" t="str">
        <f t="shared" si="1"/>
        <v>สูงกว่าปกติ</v>
      </c>
      <c r="J34" s="83">
        <f>total!H34</f>
        <v>17</v>
      </c>
      <c r="K34" s="83" t="str">
        <f t="shared" si="2"/>
        <v>ปกติ</v>
      </c>
      <c r="L34" s="83">
        <f>total!J34</f>
        <v>18</v>
      </c>
      <c r="M34" s="83" t="str">
        <f t="shared" si="3"/>
        <v>ปกติ</v>
      </c>
      <c r="N34" s="83">
        <f>total!K34</f>
        <v>13</v>
      </c>
      <c r="O34" s="83" t="str">
        <f t="shared" si="4"/>
        <v>ต่ำกว่าปกติ</v>
      </c>
      <c r="P34" s="83">
        <f>total!L34</f>
        <v>18</v>
      </c>
      <c r="Q34" s="83" t="str">
        <f t="shared" si="5"/>
        <v>ปกติ</v>
      </c>
      <c r="R34" s="83">
        <f>total!N34</f>
        <v>11</v>
      </c>
      <c r="S34" s="83" t="str">
        <f t="shared" si="6"/>
        <v>ปกติ</v>
      </c>
      <c r="T34" s="83">
        <f>total!O34</f>
        <v>16</v>
      </c>
      <c r="U34" s="83" t="str">
        <f t="shared" si="7"/>
        <v>สูงกว่าปกติ</v>
      </c>
      <c r="V34" s="83">
        <f>total!P34</f>
        <v>12</v>
      </c>
      <c r="W34" s="83" t="str">
        <f t="shared" si="8"/>
        <v>ปกติ</v>
      </c>
    </row>
    <row r="35" spans="1:23" ht="21.6" thickBot="1" x14ac:dyDescent="0.5">
      <c r="A35" s="19" t="s">
        <v>57</v>
      </c>
      <c r="B35" s="27" t="str">
        <f>total!B35</f>
        <v>4/3</v>
      </c>
      <c r="C35" s="26">
        <f>input1!B35</f>
        <v>25041</v>
      </c>
      <c r="D35" s="26" t="str">
        <f>input1!C35</f>
        <v>นางสาววาสนา  คงเหม็ง</v>
      </c>
      <c r="E35" s="29">
        <f>input1!D35</f>
        <v>2</v>
      </c>
      <c r="F35" s="81">
        <f>total!F35</f>
        <v>14</v>
      </c>
      <c r="G35" s="82" t="str">
        <f t="shared" si="0"/>
        <v>ปกติ</v>
      </c>
      <c r="H35" s="83">
        <f>total!G35</f>
        <v>18</v>
      </c>
      <c r="I35" s="83" t="str">
        <f t="shared" si="1"/>
        <v>ปกติ</v>
      </c>
      <c r="J35" s="83">
        <f>total!H35</f>
        <v>18</v>
      </c>
      <c r="K35" s="83" t="str">
        <f t="shared" si="2"/>
        <v>ปกติ</v>
      </c>
      <c r="L35" s="83">
        <f>total!J35</f>
        <v>15</v>
      </c>
      <c r="M35" s="83" t="str">
        <f t="shared" si="3"/>
        <v>ปกติ</v>
      </c>
      <c r="N35" s="83">
        <f>total!K35</f>
        <v>14</v>
      </c>
      <c r="O35" s="83" t="str">
        <f t="shared" si="4"/>
        <v>ต่ำกว่าปกติ</v>
      </c>
      <c r="P35" s="83">
        <f>total!L35</f>
        <v>16</v>
      </c>
      <c r="Q35" s="83" t="str">
        <f t="shared" si="5"/>
        <v>ปกติ</v>
      </c>
      <c r="R35" s="83">
        <f>total!N35</f>
        <v>9</v>
      </c>
      <c r="S35" s="83" t="str">
        <f t="shared" si="6"/>
        <v>ปกติ</v>
      </c>
      <c r="T35" s="83">
        <f>total!O35</f>
        <v>20</v>
      </c>
      <c r="U35" s="83" t="str">
        <f t="shared" si="7"/>
        <v>สูงกว่าปกติ</v>
      </c>
      <c r="V35" s="83">
        <f>total!P35</f>
        <v>19</v>
      </c>
      <c r="W35" s="83" t="str">
        <f t="shared" si="8"/>
        <v>สูงกว่าปกติ</v>
      </c>
    </row>
    <row r="36" spans="1:23" ht="21.6" thickBot="1" x14ac:dyDescent="0.5">
      <c r="A36" s="19" t="s">
        <v>58</v>
      </c>
      <c r="B36" s="27" t="str">
        <f>total!B36</f>
        <v>4/3</v>
      </c>
      <c r="C36" s="26">
        <f>input1!B36</f>
        <v>25042</v>
      </c>
      <c r="D36" s="26" t="str">
        <f>input1!C36</f>
        <v>นางสาวสุมิตรา ขนานแข็ง</v>
      </c>
      <c r="E36" s="29">
        <f>input1!D36</f>
        <v>2</v>
      </c>
      <c r="F36" s="81">
        <f>total!F36</f>
        <v>12</v>
      </c>
      <c r="G36" s="82" t="str">
        <f t="shared" si="0"/>
        <v>ต่ำกว่าปกติ</v>
      </c>
      <c r="H36" s="83">
        <f>total!G36</f>
        <v>19</v>
      </c>
      <c r="I36" s="83" t="str">
        <f t="shared" si="1"/>
        <v>สูงกว่าปกติ</v>
      </c>
      <c r="J36" s="83">
        <f>total!H36</f>
        <v>15</v>
      </c>
      <c r="K36" s="83" t="str">
        <f t="shared" si="2"/>
        <v>ปกติ</v>
      </c>
      <c r="L36" s="83">
        <f>total!J36</f>
        <v>16</v>
      </c>
      <c r="M36" s="83" t="str">
        <f t="shared" si="3"/>
        <v>ปกติ</v>
      </c>
      <c r="N36" s="83">
        <f>total!K36</f>
        <v>15</v>
      </c>
      <c r="O36" s="83" t="str">
        <f t="shared" si="4"/>
        <v>ปกติ</v>
      </c>
      <c r="P36" s="83">
        <f>total!L36</f>
        <v>17</v>
      </c>
      <c r="Q36" s="83" t="str">
        <f t="shared" si="5"/>
        <v>ปกติ</v>
      </c>
      <c r="R36" s="83">
        <f>total!N36</f>
        <v>7</v>
      </c>
      <c r="S36" s="83" t="str">
        <f t="shared" si="6"/>
        <v>ต่ำกว่าปกติ</v>
      </c>
      <c r="T36" s="83">
        <f>total!O36</f>
        <v>15</v>
      </c>
      <c r="U36" s="83" t="str">
        <f t="shared" si="7"/>
        <v>สูงกว่าปกติ</v>
      </c>
      <c r="V36" s="83">
        <f>total!P36</f>
        <v>13</v>
      </c>
      <c r="W36" s="83" t="str">
        <f t="shared" si="8"/>
        <v>ปกติ</v>
      </c>
    </row>
    <row r="37" spans="1:23" ht="21.6" thickBot="1" x14ac:dyDescent="0.5">
      <c r="A37" s="19" t="s">
        <v>59</v>
      </c>
      <c r="B37" s="27" t="str">
        <f>total!B37</f>
        <v>4/3</v>
      </c>
      <c r="C37" s="26">
        <f>input1!B37</f>
        <v>25043</v>
      </c>
      <c r="D37" s="26" t="str">
        <f>input1!C37</f>
        <v>นางสาวอนันตญา  ปราตรัย</v>
      </c>
      <c r="E37" s="29">
        <f>input1!D37</f>
        <v>2</v>
      </c>
      <c r="F37" s="81">
        <f>total!F37</f>
        <v>12</v>
      </c>
      <c r="G37" s="82" t="str">
        <f t="shared" si="0"/>
        <v>ต่ำกว่าปกติ</v>
      </c>
      <c r="H37" s="83">
        <f>total!G37</f>
        <v>19</v>
      </c>
      <c r="I37" s="83" t="str">
        <f t="shared" si="1"/>
        <v>สูงกว่าปกติ</v>
      </c>
      <c r="J37" s="83">
        <f>total!H37</f>
        <v>15</v>
      </c>
      <c r="K37" s="83" t="str">
        <f t="shared" si="2"/>
        <v>ปกติ</v>
      </c>
      <c r="L37" s="83">
        <f>total!J37</f>
        <v>15</v>
      </c>
      <c r="M37" s="83" t="str">
        <f t="shared" si="3"/>
        <v>ปกติ</v>
      </c>
      <c r="N37" s="83">
        <f>total!K37</f>
        <v>15</v>
      </c>
      <c r="O37" s="83" t="str">
        <f t="shared" si="4"/>
        <v>ปกติ</v>
      </c>
      <c r="P37" s="83">
        <f>total!L37</f>
        <v>18</v>
      </c>
      <c r="Q37" s="83" t="str">
        <f t="shared" si="5"/>
        <v>ปกติ</v>
      </c>
      <c r="R37" s="83">
        <f>total!N37</f>
        <v>13</v>
      </c>
      <c r="S37" s="83" t="str">
        <f t="shared" si="6"/>
        <v>ปกติ</v>
      </c>
      <c r="T37" s="83">
        <f>total!O37</f>
        <v>20</v>
      </c>
      <c r="U37" s="83" t="str">
        <f t="shared" si="7"/>
        <v>สูงกว่าปกติ</v>
      </c>
      <c r="V37" s="83">
        <f>total!P37</f>
        <v>21</v>
      </c>
      <c r="W37" s="83" t="str">
        <f t="shared" si="8"/>
        <v>สูงกว่าปกติ</v>
      </c>
    </row>
    <row r="38" spans="1:23" ht="21" x14ac:dyDescent="0.45">
      <c r="A38" s="19" t="s">
        <v>156</v>
      </c>
      <c r="B38" s="27" t="str">
        <f>total!B38</f>
        <v>4/3</v>
      </c>
      <c r="C38" s="28">
        <f>input1!B38</f>
        <v>25125</v>
      </c>
      <c r="D38" s="28" t="str">
        <f>input1!C38</f>
        <v>นางสาวอาภัสรา  พุกเจริญ</v>
      </c>
      <c r="E38" s="42">
        <f>input1!D38</f>
        <v>2</v>
      </c>
      <c r="F38" s="81">
        <f>total!F38</f>
        <v>19</v>
      </c>
      <c r="G38" s="82" t="str">
        <f t="shared" ref="G38" si="9">IF(F38&gt;=19,"สูงกว่าปกติ",IF(F38&gt;=13,"ปกติ",IF(F38&lt;=12,"ต่ำกว่าปกติ")))</f>
        <v>สูงกว่าปกติ</v>
      </c>
      <c r="H38" s="83">
        <f>total!G38</f>
        <v>21</v>
      </c>
      <c r="I38" s="83" t="str">
        <f t="shared" ref="I38" si="10">IF(H38&gt;=19,"สูงกว่าปกติ",IF(H38&gt;=13,"ปกติ",IF(H38&lt;=12,"ต่ำกว่าปกติ")))</f>
        <v>สูงกว่าปกติ</v>
      </c>
      <c r="J38" s="83">
        <f>total!H38</f>
        <v>24</v>
      </c>
      <c r="K38" s="83" t="str">
        <f t="shared" ref="K38" si="11">IF(J38&gt;=19,"สูงกว่าปกติ",IF(J38&gt;=13,"ปกติ",IF(J38&lt;=12,"ต่ำกว่าปกติ")))</f>
        <v>สูงกว่าปกติ</v>
      </c>
      <c r="L38" s="83">
        <f>total!J38</f>
        <v>22</v>
      </c>
      <c r="M38" s="83" t="str">
        <f t="shared" ref="M38" si="12">IF(L38&gt;=21,"สูงกว่าปกติ",IF(L38&gt;=15,"ปกติ",IF(L38&lt;=14,"ต่ำกว่าปกติ")))</f>
        <v>สูงกว่าปกติ</v>
      </c>
      <c r="N38" s="83">
        <f>total!K38</f>
        <v>21</v>
      </c>
      <c r="O38" s="83" t="str">
        <f t="shared" ref="O38" si="13">IF(N38&gt;=21,"สูงกว่าปกติ",IF(N38&gt;=15,"ปกติ",IF(N38&lt;=14,"ต่ำกว่าปกติ")))</f>
        <v>สูงกว่าปกติ</v>
      </c>
      <c r="P38" s="83">
        <f>total!L38</f>
        <v>23</v>
      </c>
      <c r="Q38" s="83" t="str">
        <f t="shared" ref="Q38" si="14">IF(P38&gt;=21,"สูงกว่าปกติ",IF(P38&gt;=15,"ปกติ",IF(P38&lt;=14,"ต่ำกว่าปกติ")))</f>
        <v>สูงกว่าปกติ</v>
      </c>
      <c r="R38" s="83">
        <f>total!N38</f>
        <v>15</v>
      </c>
      <c r="S38" s="83" t="str">
        <f t="shared" ref="S38" si="15">IF(R38&gt;=14,"สูงกว่าปกติ",IF(R38&gt;=9,"ปกติ",IF(R38&lt;=8,"ต่ำกว่าปกติ")))</f>
        <v>สูงกว่าปกติ</v>
      </c>
      <c r="T38" s="83">
        <f>total!O38</f>
        <v>22</v>
      </c>
      <c r="U38" s="83" t="str">
        <f t="shared" ref="U38" si="16">IF(T38&gt;=14,"สูงกว่าปกติ",IF(T38&gt;=9,"ปกติ",IF(T38&lt;=8,"ต่ำกว่าปกติ")))</f>
        <v>สูงกว่าปกติ</v>
      </c>
      <c r="V38" s="83">
        <f>total!P38</f>
        <v>24</v>
      </c>
      <c r="W38" s="83" t="str">
        <f t="shared" ref="W38" si="17">IF(V38&gt;=14,"สูงกว่าปกติ",IF(V38&gt;=9,"ปกติ",IF(V38&lt;=8,"ต่ำกว่าปกติ")))</f>
        <v>สูงกว่าปกติ</v>
      </c>
    </row>
    <row r="39" spans="1:23" ht="21" x14ac:dyDescent="0.55000000000000004">
      <c r="A39" s="77"/>
      <c r="B39" s="80"/>
      <c r="C39" s="77"/>
      <c r="D39" s="77"/>
      <c r="E39" s="77"/>
      <c r="F39" s="78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</row>
    <row r="40" spans="1:23" ht="21" x14ac:dyDescent="0.55000000000000004">
      <c r="A40" s="77"/>
      <c r="B40" s="80"/>
      <c r="C40" s="77"/>
      <c r="D40" s="77"/>
      <c r="E40" s="77"/>
      <c r="F40" s="78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</row>
    <row r="41" spans="1:23" ht="22.5" customHeight="1" x14ac:dyDescent="0.55000000000000004">
      <c r="A41" s="77"/>
      <c r="B41" s="80"/>
      <c r="C41" s="77"/>
      <c r="D41" s="77"/>
      <c r="E41" s="77"/>
      <c r="F41" s="78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</row>
    <row r="42" spans="1:23" ht="21" x14ac:dyDescent="0.55000000000000004">
      <c r="A42" s="77"/>
      <c r="B42" s="80"/>
      <c r="C42" s="77"/>
      <c r="D42" s="77"/>
      <c r="E42" s="77"/>
      <c r="F42" s="78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</row>
    <row r="43" spans="1:23" ht="24.6" x14ac:dyDescent="0.7">
      <c r="A43" s="77"/>
      <c r="B43" s="80"/>
      <c r="C43" s="77"/>
      <c r="D43" s="156" t="s">
        <v>174</v>
      </c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</row>
    <row r="44" spans="1:23" ht="24.6" x14ac:dyDescent="0.7">
      <c r="A44" s="77"/>
      <c r="B44" s="80"/>
      <c r="C44" s="77"/>
      <c r="D44" s="157" t="s">
        <v>175</v>
      </c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</row>
    <row r="45" spans="1:23" ht="24.6" x14ac:dyDescent="0.7">
      <c r="A45" s="77"/>
      <c r="B45" s="80"/>
      <c r="C45" s="77"/>
      <c r="D45" s="183" t="s">
        <v>4</v>
      </c>
      <c r="E45" s="185" t="s">
        <v>1</v>
      </c>
      <c r="F45" s="185"/>
      <c r="G45" s="185"/>
      <c r="H45" s="35"/>
      <c r="I45" s="185" t="s">
        <v>2</v>
      </c>
      <c r="J45" s="185"/>
      <c r="K45" s="185"/>
      <c r="L45" s="35"/>
      <c r="M45" s="185" t="s">
        <v>3</v>
      </c>
      <c r="N45" s="185"/>
      <c r="O45" s="185"/>
      <c r="P45" s="35"/>
    </row>
    <row r="46" spans="1:23" ht="24.6" x14ac:dyDescent="0.7">
      <c r="A46" s="77"/>
      <c r="D46" s="184"/>
      <c r="E46" s="35">
        <v>1.1000000000000001</v>
      </c>
      <c r="F46" s="35">
        <v>1.2</v>
      </c>
      <c r="G46" s="35">
        <v>1.3</v>
      </c>
      <c r="H46" s="35"/>
      <c r="I46" s="35">
        <v>2.1</v>
      </c>
      <c r="J46" s="35">
        <v>2.2000000000000002</v>
      </c>
      <c r="K46" s="35">
        <v>2.2999999999999998</v>
      </c>
      <c r="L46" s="35"/>
      <c r="M46" s="35">
        <v>3.1</v>
      </c>
      <c r="N46" s="35">
        <v>3.2</v>
      </c>
      <c r="O46" s="35">
        <v>3.3</v>
      </c>
      <c r="P46" s="35"/>
    </row>
    <row r="47" spans="1:23" ht="24.6" x14ac:dyDescent="0.7">
      <c r="D47" s="36" t="s">
        <v>78</v>
      </c>
      <c r="E47" s="36">
        <f>COUNTIF(G5:G38,"ต่ำกว่าปกติ")</f>
        <v>4</v>
      </c>
      <c r="F47" s="36">
        <f>COUNTIF(I5:I38,"ต่ำกว่าปกติ")</f>
        <v>1</v>
      </c>
      <c r="G47" s="36">
        <f>COUNTIF(K5:K38,"ต่ำกว่าปกติ")</f>
        <v>0</v>
      </c>
      <c r="H47" s="36"/>
      <c r="I47" s="36">
        <f>COUNTIF(M5:M38,"ต่ำกว่าปกติ")</f>
        <v>4</v>
      </c>
      <c r="J47" s="36">
        <f>COUNTIF(O5:O38,"ต่ำกว่าปกติ")</f>
        <v>15</v>
      </c>
      <c r="K47" s="36">
        <f>COUNTIF(Q5:Q38,"ต่ำกว่าปกติ")</f>
        <v>4</v>
      </c>
      <c r="L47" s="36"/>
      <c r="M47" s="36">
        <f>COUNTIF(S5:S38,"ต่ำกว่าปกติ")</f>
        <v>2</v>
      </c>
      <c r="N47" s="36">
        <f>COUNTIF(U5:U38,"ต่ำกว่าปกติ")</f>
        <v>0</v>
      </c>
      <c r="O47" s="36">
        <f>COUNTIF(W5:W38,"ต่ำกว่าปกติ")</f>
        <v>0</v>
      </c>
      <c r="P47" s="36"/>
    </row>
    <row r="48" spans="1:23" ht="24.6" x14ac:dyDescent="0.7">
      <c r="D48" s="36" t="s">
        <v>79</v>
      </c>
      <c r="E48" s="36">
        <f>COUNTIF(G5:G38,"ปกติ")</f>
        <v>20</v>
      </c>
      <c r="F48" s="36">
        <f>COUNTIF(I5:I38,"ปกติ")</f>
        <v>14</v>
      </c>
      <c r="G48" s="36">
        <f>COUNTIF(K5:K38,"ปกติ")</f>
        <v>19</v>
      </c>
      <c r="H48" s="36"/>
      <c r="I48" s="36">
        <f>COUNTIF(M5:M38,"ปกติ")</f>
        <v>24</v>
      </c>
      <c r="J48" s="36">
        <f>COUNTIF(O5:O38,"ปกติ")</f>
        <v>16</v>
      </c>
      <c r="K48" s="36">
        <f>COUNTIF(Q5:Q38,"ปกติ")</f>
        <v>25</v>
      </c>
      <c r="L48" s="36"/>
      <c r="M48" s="36">
        <f>COUNTIF(S5:S38,"ปกติ")</f>
        <v>27</v>
      </c>
      <c r="N48" s="36">
        <f>COUNTIF(U5:U38,"ปกติ")</f>
        <v>3</v>
      </c>
      <c r="O48" s="36">
        <f>COUNTIF(W5:W38,"ปกติ")</f>
        <v>6</v>
      </c>
      <c r="P48" s="36"/>
    </row>
    <row r="49" spans="4:16" ht="25.2" thickBot="1" x14ac:dyDescent="0.75">
      <c r="D49" s="37" t="s">
        <v>80</v>
      </c>
      <c r="E49" s="36">
        <f>COUNTIF(G5:G38,"สูงกว่าปกติ")</f>
        <v>10</v>
      </c>
      <c r="F49" s="36">
        <f>COUNTIF(I5:I38,"สูงกว่าปกติ")</f>
        <v>19</v>
      </c>
      <c r="G49" s="36">
        <f>COUNTIF(K5:K38,"สูงกว่าปกติ")</f>
        <v>15</v>
      </c>
      <c r="H49" s="37"/>
      <c r="I49" s="37">
        <f>COUNTIF(M5:M38,"สูงกว่าปกติ")</f>
        <v>6</v>
      </c>
      <c r="J49" s="37">
        <f>COUNTIF(O5:O38,"สูงกว่าปกติ")</f>
        <v>3</v>
      </c>
      <c r="K49" s="37">
        <f>COUNTIF(Q5:Q38,"สูงกว่าปกติ")</f>
        <v>5</v>
      </c>
      <c r="L49" s="37"/>
      <c r="M49" s="37">
        <f>COUNTIF(S5:S38,"สูงกว่าปกติ")</f>
        <v>5</v>
      </c>
      <c r="N49" s="36">
        <f>COUNTIF(U5:U38,"สูงกว่าปกติ")</f>
        <v>31</v>
      </c>
      <c r="O49" s="37">
        <f>COUNTIF(W5:W38,"สูงกว่าปกติ")</f>
        <v>28</v>
      </c>
      <c r="P49" s="37"/>
    </row>
    <row r="50" spans="4:16" ht="25.8" thickTop="1" thickBot="1" x14ac:dyDescent="0.75">
      <c r="D50" s="38" t="s">
        <v>81</v>
      </c>
      <c r="E50" s="39">
        <f t="shared" ref="E50:O50" si="18">SUM(E47:E49)</f>
        <v>34</v>
      </c>
      <c r="F50" s="39">
        <f t="shared" si="18"/>
        <v>34</v>
      </c>
      <c r="G50" s="39">
        <f t="shared" si="18"/>
        <v>34</v>
      </c>
      <c r="H50" s="39"/>
      <c r="I50" s="39">
        <f t="shared" si="18"/>
        <v>34</v>
      </c>
      <c r="J50" s="39">
        <f t="shared" si="18"/>
        <v>34</v>
      </c>
      <c r="K50" s="39">
        <f t="shared" si="18"/>
        <v>34</v>
      </c>
      <c r="L50" s="39"/>
      <c r="M50" s="39">
        <f t="shared" si="18"/>
        <v>34</v>
      </c>
      <c r="N50" s="39">
        <f t="shared" si="18"/>
        <v>34</v>
      </c>
      <c r="O50" s="39">
        <f t="shared" si="18"/>
        <v>34</v>
      </c>
      <c r="P50" s="39"/>
    </row>
    <row r="51" spans="4:16" ht="16.2" thickTop="1" x14ac:dyDescent="0.45"/>
  </sheetData>
  <mergeCells count="20">
    <mergeCell ref="R3:R4"/>
    <mergeCell ref="T3:T4"/>
    <mergeCell ref="V3:V4"/>
    <mergeCell ref="A3:E3"/>
    <mergeCell ref="R2:W2"/>
    <mergeCell ref="L2:Q2"/>
    <mergeCell ref="A2:E2"/>
    <mergeCell ref="F2:K2"/>
    <mergeCell ref="H3:H4"/>
    <mergeCell ref="F3:F4"/>
    <mergeCell ref="P3:P4"/>
    <mergeCell ref="D45:D46"/>
    <mergeCell ref="E45:G45"/>
    <mergeCell ref="I45:K45"/>
    <mergeCell ref="M45:O45"/>
    <mergeCell ref="J3:J4"/>
    <mergeCell ref="L3:L4"/>
    <mergeCell ref="N3:N4"/>
    <mergeCell ref="D43:P43"/>
    <mergeCell ref="D44:P44"/>
  </mergeCells>
  <phoneticPr fontId="38" type="noConversion"/>
  <pageMargins left="0" right="0" top="0.74803149606299213" bottom="0.74803149606299213" header="0.31496062992125984" footer="0.31496062992125984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opLeftCell="A7" workbookViewId="0">
      <selection activeCell="P15" sqref="P15"/>
    </sheetView>
  </sheetViews>
  <sheetFormatPr defaultColWidth="9.109375" defaultRowHeight="23.4" x14ac:dyDescent="0.6"/>
  <cols>
    <col min="1" max="1" width="22" style="1" customWidth="1"/>
    <col min="2" max="2" width="37.33203125" style="1" customWidth="1"/>
    <col min="3" max="3" width="25.44140625" style="1" customWidth="1"/>
    <col min="4" max="8" width="9.109375" style="1" hidden="1" customWidth="1"/>
    <col min="9" max="9" width="11.88671875" style="1" hidden="1" customWidth="1"/>
    <col min="10" max="14" width="9.109375" style="1" hidden="1" customWidth="1"/>
    <col min="15" max="16384" width="9.109375" style="1"/>
  </cols>
  <sheetData>
    <row r="1" spans="1:14" x14ac:dyDescent="0.6">
      <c r="A1" s="195" t="s">
        <v>176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1:14" x14ac:dyDescent="0.6">
      <c r="A2" s="195" t="s">
        <v>175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</row>
    <row r="4" spans="1:14" x14ac:dyDescent="0.6">
      <c r="A4" s="4" t="s">
        <v>4</v>
      </c>
      <c r="B4" s="4" t="s">
        <v>10</v>
      </c>
      <c r="C4" s="4" t="s">
        <v>5</v>
      </c>
    </row>
    <row r="5" spans="1:14" x14ac:dyDescent="0.6">
      <c r="A5" s="2" t="s">
        <v>7</v>
      </c>
      <c r="B5" s="2">
        <f>Report!E47</f>
        <v>4</v>
      </c>
      <c r="C5" s="5">
        <f>B5*100/B8</f>
        <v>11.764705882352942</v>
      </c>
    </row>
    <row r="6" spans="1:14" x14ac:dyDescent="0.6">
      <c r="A6" s="2" t="s">
        <v>8</v>
      </c>
      <c r="B6" s="2">
        <f>Report!E48</f>
        <v>20</v>
      </c>
      <c r="C6" s="5">
        <f>B6*100/B8</f>
        <v>58.823529411764703</v>
      </c>
    </row>
    <row r="7" spans="1:14" x14ac:dyDescent="0.6">
      <c r="A7" s="2" t="s">
        <v>9</v>
      </c>
      <c r="B7" s="2">
        <f>Report!E49</f>
        <v>10</v>
      </c>
      <c r="C7" s="5">
        <f>B7*100/B8</f>
        <v>29.411764705882351</v>
      </c>
    </row>
    <row r="8" spans="1:14" ht="24" thickBot="1" x14ac:dyDescent="0.65">
      <c r="A8" s="7" t="s">
        <v>6</v>
      </c>
      <c r="B8" s="105">
        <f>Report!E50</f>
        <v>34</v>
      </c>
      <c r="C8" s="8">
        <f>B8*100/B8</f>
        <v>100</v>
      </c>
    </row>
    <row r="9" spans="1:14" ht="24" thickTop="1" x14ac:dyDescent="0.6"/>
  </sheetData>
  <mergeCells count="2">
    <mergeCell ref="A1:N1"/>
    <mergeCell ref="A2:N2"/>
  </mergeCells>
  <phoneticPr fontId="2" type="noConversion"/>
  <pageMargins left="0.59055118110236227" right="0.35433070866141736" top="0.98425196850393704" bottom="0.98425196850393704" header="0.51181102362204722" footer="0.51181102362204722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opLeftCell="A7" workbookViewId="0">
      <selection activeCell="S16" sqref="S16"/>
    </sheetView>
  </sheetViews>
  <sheetFormatPr defaultColWidth="9.109375" defaultRowHeight="23.4" x14ac:dyDescent="0.6"/>
  <cols>
    <col min="1" max="1" width="22" style="1" customWidth="1"/>
    <col min="2" max="2" width="37.33203125" style="1" customWidth="1"/>
    <col min="3" max="3" width="25.44140625" style="1" customWidth="1"/>
    <col min="4" max="8" width="9.109375" style="1" hidden="1" customWidth="1"/>
    <col min="9" max="9" width="11.88671875" style="1" hidden="1" customWidth="1"/>
    <col min="10" max="14" width="9.109375" style="1" hidden="1" customWidth="1"/>
    <col min="15" max="16384" width="9.109375" style="1"/>
  </cols>
  <sheetData>
    <row r="1" spans="1:14" x14ac:dyDescent="0.6">
      <c r="A1" s="195" t="s">
        <v>176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1:14" x14ac:dyDescent="0.6">
      <c r="A2" s="195" t="s">
        <v>175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</row>
    <row r="4" spans="1:14" x14ac:dyDescent="0.6">
      <c r="A4" s="4" t="s">
        <v>4</v>
      </c>
      <c r="B4" s="4" t="s">
        <v>11</v>
      </c>
      <c r="C4" s="4" t="s">
        <v>5</v>
      </c>
    </row>
    <row r="5" spans="1:14" x14ac:dyDescent="0.6">
      <c r="A5" s="2" t="s">
        <v>7</v>
      </c>
      <c r="B5" s="2">
        <f>Report!F47</f>
        <v>1</v>
      </c>
      <c r="C5" s="5">
        <f>B5*100/B8</f>
        <v>2.9411764705882355</v>
      </c>
    </row>
    <row r="6" spans="1:14" x14ac:dyDescent="0.6">
      <c r="A6" s="2" t="s">
        <v>8</v>
      </c>
      <c r="B6" s="2">
        <f>Report!F48</f>
        <v>14</v>
      </c>
      <c r="C6" s="5">
        <f>B6*100/B8</f>
        <v>41.176470588235297</v>
      </c>
    </row>
    <row r="7" spans="1:14" x14ac:dyDescent="0.6">
      <c r="A7" s="2" t="s">
        <v>9</v>
      </c>
      <c r="B7" s="2">
        <f>Report!F49</f>
        <v>19</v>
      </c>
      <c r="C7" s="5">
        <f>B7*100/B8</f>
        <v>55.882352941176471</v>
      </c>
    </row>
    <row r="8" spans="1:14" ht="24" thickBot="1" x14ac:dyDescent="0.65">
      <c r="A8" s="7" t="s">
        <v>6</v>
      </c>
      <c r="B8" s="105">
        <f>Report!F50</f>
        <v>34</v>
      </c>
      <c r="C8" s="8">
        <f>B8*100/B8</f>
        <v>100</v>
      </c>
    </row>
    <row r="9" spans="1:14" ht="24" thickTop="1" x14ac:dyDescent="0.6"/>
  </sheetData>
  <mergeCells count="2">
    <mergeCell ref="A1:N1"/>
    <mergeCell ref="A2:N2"/>
  </mergeCells>
  <phoneticPr fontId="2" type="noConversion"/>
  <pageMargins left="0.78740157480314965" right="0.55118110236220474" top="0.98425196850393704" bottom="0.98425196850393704" header="0.51181102362204722" footer="0.51181102362204722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opLeftCell="A7" workbookViewId="0">
      <selection sqref="A1:XFD2"/>
    </sheetView>
  </sheetViews>
  <sheetFormatPr defaultColWidth="9.109375" defaultRowHeight="23.4" x14ac:dyDescent="0.6"/>
  <cols>
    <col min="1" max="1" width="22" style="1" customWidth="1"/>
    <col min="2" max="2" width="37.33203125" style="1" customWidth="1"/>
    <col min="3" max="3" width="25.44140625" style="1" customWidth="1"/>
    <col min="4" max="8" width="9.109375" style="1" hidden="1" customWidth="1"/>
    <col min="9" max="9" width="11.88671875" style="1" hidden="1" customWidth="1"/>
    <col min="10" max="14" width="9.109375" style="1" hidden="1" customWidth="1"/>
    <col min="15" max="16384" width="9.109375" style="1"/>
  </cols>
  <sheetData>
    <row r="1" spans="1:14" x14ac:dyDescent="0.6">
      <c r="A1" s="195" t="s">
        <v>176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1:14" x14ac:dyDescent="0.6">
      <c r="A2" s="195" t="s">
        <v>175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</row>
    <row r="4" spans="1:14" x14ac:dyDescent="0.6">
      <c r="A4" s="4" t="s">
        <v>4</v>
      </c>
      <c r="B4" s="4" t="s">
        <v>12</v>
      </c>
      <c r="C4" s="4" t="s">
        <v>5</v>
      </c>
    </row>
    <row r="5" spans="1:14" x14ac:dyDescent="0.6">
      <c r="A5" s="2" t="s">
        <v>7</v>
      </c>
      <c r="B5" s="2">
        <f>Report!G47</f>
        <v>0</v>
      </c>
      <c r="C5" s="5">
        <f>B5*100/B8</f>
        <v>0</v>
      </c>
    </row>
    <row r="6" spans="1:14" x14ac:dyDescent="0.6">
      <c r="A6" s="2" t="s">
        <v>8</v>
      </c>
      <c r="B6" s="2">
        <f>Report!G48</f>
        <v>19</v>
      </c>
      <c r="C6" s="5">
        <f>B6*100/B8</f>
        <v>55.882352941176471</v>
      </c>
    </row>
    <row r="7" spans="1:14" x14ac:dyDescent="0.6">
      <c r="A7" s="2" t="s">
        <v>9</v>
      </c>
      <c r="B7" s="2">
        <f>Report!G49</f>
        <v>15</v>
      </c>
      <c r="C7" s="5">
        <f>B7*100/B8</f>
        <v>44.117647058823529</v>
      </c>
    </row>
    <row r="8" spans="1:14" ht="24" thickBot="1" x14ac:dyDescent="0.65">
      <c r="A8" s="7" t="s">
        <v>6</v>
      </c>
      <c r="B8" s="105">
        <f>Report!G50</f>
        <v>34</v>
      </c>
      <c r="C8" s="8">
        <f>B8*100/B8</f>
        <v>100</v>
      </c>
    </row>
    <row r="9" spans="1:14" ht="24" thickTop="1" x14ac:dyDescent="0.6"/>
  </sheetData>
  <mergeCells count="2">
    <mergeCell ref="A1:N1"/>
    <mergeCell ref="A2:N2"/>
  </mergeCells>
  <phoneticPr fontId="2" type="noConversion"/>
  <pageMargins left="0.98425196850393704" right="0.55118110236220474" top="0.98425196850393704" bottom="0.98425196850393704" header="0.51181102362204722" footer="0.51181102362204722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opLeftCell="A10" workbookViewId="0">
      <selection activeCell="Q12" sqref="Q12"/>
    </sheetView>
  </sheetViews>
  <sheetFormatPr defaultColWidth="9.109375" defaultRowHeight="23.4" x14ac:dyDescent="0.6"/>
  <cols>
    <col min="1" max="1" width="22" style="1" customWidth="1"/>
    <col min="2" max="2" width="37.33203125" style="1" customWidth="1"/>
    <col min="3" max="3" width="25.44140625" style="1" customWidth="1"/>
    <col min="4" max="8" width="9.109375" style="1" hidden="1" customWidth="1"/>
    <col min="9" max="9" width="11.88671875" style="1" hidden="1" customWidth="1"/>
    <col min="10" max="14" width="9.109375" style="1" hidden="1" customWidth="1"/>
    <col min="15" max="16384" width="9.109375" style="1"/>
  </cols>
  <sheetData>
    <row r="1" spans="1:14" x14ac:dyDescent="0.6">
      <c r="A1" s="195" t="s">
        <v>176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1:14" x14ac:dyDescent="0.6">
      <c r="A2" s="195" t="s">
        <v>175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</row>
    <row r="4" spans="1:14" x14ac:dyDescent="0.6">
      <c r="A4" s="4" t="s">
        <v>4</v>
      </c>
      <c r="B4" s="4" t="s">
        <v>13</v>
      </c>
      <c r="C4" s="4" t="s">
        <v>5</v>
      </c>
    </row>
    <row r="5" spans="1:14" x14ac:dyDescent="0.6">
      <c r="A5" s="2" t="s">
        <v>7</v>
      </c>
      <c r="B5" s="2">
        <f>Report!I47</f>
        <v>4</v>
      </c>
      <c r="C5" s="5">
        <f>B5*100/B8</f>
        <v>11.764705882352942</v>
      </c>
    </row>
    <row r="6" spans="1:14" x14ac:dyDescent="0.6">
      <c r="A6" s="2" t="s">
        <v>8</v>
      </c>
      <c r="B6" s="2">
        <f>Report!I48</f>
        <v>24</v>
      </c>
      <c r="C6" s="5">
        <f>B6*100/B8</f>
        <v>70.588235294117652</v>
      </c>
    </row>
    <row r="7" spans="1:14" x14ac:dyDescent="0.6">
      <c r="A7" s="2" t="s">
        <v>9</v>
      </c>
      <c r="B7" s="2">
        <f>Report!I49</f>
        <v>6</v>
      </c>
      <c r="C7" s="5">
        <f>B7*100/B8</f>
        <v>17.647058823529413</v>
      </c>
    </row>
    <row r="8" spans="1:14" ht="24" thickBot="1" x14ac:dyDescent="0.65">
      <c r="A8" s="7" t="s">
        <v>6</v>
      </c>
      <c r="B8" s="105">
        <f>Report!I50</f>
        <v>34</v>
      </c>
      <c r="C8" s="8">
        <f>B8*100/B8</f>
        <v>100</v>
      </c>
    </row>
    <row r="9" spans="1:14" ht="24" thickTop="1" x14ac:dyDescent="0.6"/>
  </sheetData>
  <mergeCells count="2">
    <mergeCell ref="A1:N1"/>
    <mergeCell ref="A2:N2"/>
  </mergeCells>
  <phoneticPr fontId="2" type="noConversion"/>
  <pageMargins left="0.98425196850393704" right="0.55118110236220474" top="0.98425196850393704" bottom="0.98425196850393704" header="0.51181102362204722" footer="0.51181102362204722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เกณฑ์</vt:lpstr>
      <vt:lpstr>หน้าปก</vt:lpstr>
      <vt:lpstr>input1</vt:lpstr>
      <vt:lpstr>total</vt:lpstr>
      <vt:lpstr>Report</vt:lpstr>
      <vt:lpstr>1.1</vt:lpstr>
      <vt:lpstr>1.2</vt:lpstr>
      <vt:lpstr>1.3</vt:lpstr>
      <vt:lpstr>2.1</vt:lpstr>
      <vt:lpstr>2.2</vt:lpstr>
      <vt:lpstr>2.3</vt:lpstr>
      <vt:lpstr>3.1</vt:lpstr>
      <vt:lpstr>3.2</vt:lpstr>
      <vt:lpstr>3.3</vt:lpstr>
      <vt:lpstr>total!Print_Titles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Amornrat M</cp:lastModifiedBy>
  <cp:lastPrinted>2020-06-17T13:12:36Z</cp:lastPrinted>
  <dcterms:created xsi:type="dcterms:W3CDTF">2008-04-23T11:15:36Z</dcterms:created>
  <dcterms:modified xsi:type="dcterms:W3CDTF">2020-06-17T13:34:03Z</dcterms:modified>
</cp:coreProperties>
</file>